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ampp\htdocs\instituto\public\calificaciones\5. MAY25-A26\"/>
    </mc:Choice>
  </mc:AlternateContent>
  <xr:revisionPtr revIDLastSave="0" documentId="13_ncr:1_{9CF5DCFF-4801-49AE-A944-10FB5A610A1A}" xr6:coauthVersionLast="47" xr6:coauthVersionMax="47" xr10:uidLastSave="{00000000-0000-0000-0000-000000000000}"/>
  <bookViews>
    <workbookView xWindow="-108" yWindow="-108" windowWidth="23256" windowHeight="12456" activeTab="2" xr2:uid="{7A9B09B4-DF26-4CC7-8DF8-52E9F39A49BA}"/>
  </bookViews>
  <sheets>
    <sheet name="Asistencias" sheetId="1" r:id="rId1"/>
    <sheet name="Notas Detalladas" sheetId="2" r:id="rId2"/>
    <sheet name="Notas Finales" sheetId="3" r:id="rId3"/>
  </sheets>
  <definedNames>
    <definedName name="_xlnm.Print_Area" localSheetId="0">Asistencias!$A$1:$CA$32</definedName>
    <definedName name="_xlnm.Print_Area" localSheetId="1">'Notas Detalladas'!$A$1:$X$32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3" l="1"/>
  <c r="K35" i="3"/>
  <c r="L35" i="3"/>
  <c r="O35" i="3" s="1"/>
  <c r="Q35" i="3" s="1"/>
  <c r="N35" i="3"/>
  <c r="J36" i="3"/>
  <c r="K36" i="3"/>
  <c r="L36" i="3"/>
  <c r="N36" i="3"/>
  <c r="O36" i="3"/>
  <c r="Q36" i="3"/>
  <c r="C35" i="3"/>
  <c r="C36" i="3"/>
  <c r="M31" i="2"/>
  <c r="X31" i="2"/>
  <c r="M32" i="2"/>
  <c r="X32" i="2"/>
  <c r="B31" i="2"/>
  <c r="B32" i="2"/>
  <c r="AZ31" i="1"/>
  <c r="BC31" i="1"/>
  <c r="BF31" i="1" s="1"/>
  <c r="BR31" i="1" s="1"/>
  <c r="BI31" i="1"/>
  <c r="BL31" i="1"/>
  <c r="BO31" i="1"/>
  <c r="AZ32" i="1"/>
  <c r="BC32" i="1"/>
  <c r="BF32" i="1"/>
  <c r="BI32" i="1"/>
  <c r="BL32" i="1"/>
  <c r="BR32" i="1" s="1"/>
  <c r="BO32" i="1"/>
  <c r="N32" i="3"/>
  <c r="N33" i="3"/>
  <c r="N34" i="3"/>
  <c r="C33" i="3"/>
  <c r="C34" i="3"/>
  <c r="AZ28" i="1"/>
  <c r="BC28" i="1"/>
  <c r="BF28" i="1" s="1"/>
  <c r="BI28" i="1"/>
  <c r="BL28" i="1"/>
  <c r="BO28" i="1"/>
  <c r="AZ29" i="1"/>
  <c r="BC29" i="1"/>
  <c r="BF29" i="1" s="1"/>
  <c r="BI29" i="1"/>
  <c r="BL29" i="1"/>
  <c r="BO29" i="1"/>
  <c r="AZ30" i="1"/>
  <c r="BC30" i="1"/>
  <c r="BF30" i="1" s="1"/>
  <c r="BI30" i="1"/>
  <c r="BL30" i="1"/>
  <c r="BO30" i="1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14" i="3"/>
  <c r="M10" i="2"/>
  <c r="J14" i="3" s="1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12" i="2"/>
  <c r="B13" i="2"/>
  <c r="B11" i="2"/>
  <c r="B10" i="2"/>
  <c r="BB7" i="1"/>
  <c r="BB6" i="1"/>
  <c r="BB5" i="1"/>
  <c r="BB4" i="1"/>
  <c r="BB3" i="1"/>
  <c r="BL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O25" i="1"/>
  <c r="BO26" i="1"/>
  <c r="BO27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L25" i="1"/>
  <c r="BL26" i="1"/>
  <c r="BL27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26" i="1"/>
  <c r="BI27" i="1"/>
  <c r="BC11" i="1"/>
  <c r="BF11" i="1" s="1"/>
  <c r="BC12" i="1"/>
  <c r="BF12" i="1" s="1"/>
  <c r="BC13" i="1"/>
  <c r="BF13" i="1" s="1"/>
  <c r="BC14" i="1"/>
  <c r="BF14" i="1" s="1"/>
  <c r="BC15" i="1"/>
  <c r="BF15" i="1" s="1"/>
  <c r="BC16" i="1"/>
  <c r="BF16" i="1" s="1"/>
  <c r="BC17" i="1"/>
  <c r="BF17" i="1" s="1"/>
  <c r="BC18" i="1"/>
  <c r="BF18" i="1" s="1"/>
  <c r="BC19" i="1"/>
  <c r="BF19" i="1" s="1"/>
  <c r="BC20" i="1"/>
  <c r="BF20" i="1" s="1"/>
  <c r="BC21" i="1"/>
  <c r="BF21" i="1" s="1"/>
  <c r="BC22" i="1"/>
  <c r="BF22" i="1" s="1"/>
  <c r="BC23" i="1"/>
  <c r="BF23" i="1" s="1"/>
  <c r="BC24" i="1"/>
  <c r="BF24" i="1" s="1"/>
  <c r="BC25" i="1"/>
  <c r="BF25" i="1" s="1"/>
  <c r="BC26" i="1"/>
  <c r="BF26" i="1" s="1"/>
  <c r="BC27" i="1"/>
  <c r="BF27" i="1" s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BO10" i="1"/>
  <c r="BC10" i="1"/>
  <c r="BF10" i="1" s="1"/>
  <c r="AZ10" i="1"/>
  <c r="BI10" i="1"/>
  <c r="X11" i="2"/>
  <c r="K15" i="3" s="1"/>
  <c r="X12" i="2"/>
  <c r="K16" i="3" s="1"/>
  <c r="X13" i="2"/>
  <c r="K17" i="3" s="1"/>
  <c r="X14" i="2"/>
  <c r="K18" i="3" s="1"/>
  <c r="X15" i="2"/>
  <c r="K19" i="3" s="1"/>
  <c r="X16" i="2"/>
  <c r="K20" i="3" s="1"/>
  <c r="X17" i="2"/>
  <c r="K21" i="3" s="1"/>
  <c r="X18" i="2"/>
  <c r="K22" i="3" s="1"/>
  <c r="X19" i="2"/>
  <c r="K23" i="3" s="1"/>
  <c r="X20" i="2"/>
  <c r="K24" i="3" s="1"/>
  <c r="X21" i="2"/>
  <c r="K25" i="3" s="1"/>
  <c r="X22" i="2"/>
  <c r="K26" i="3" s="1"/>
  <c r="X23" i="2"/>
  <c r="K27" i="3" s="1"/>
  <c r="X24" i="2"/>
  <c r="K28" i="3" s="1"/>
  <c r="X25" i="2"/>
  <c r="K29" i="3" s="1"/>
  <c r="X26" i="2"/>
  <c r="K30" i="3" s="1"/>
  <c r="X27" i="2"/>
  <c r="K31" i="3" s="1"/>
  <c r="X28" i="2"/>
  <c r="K32" i="3" s="1"/>
  <c r="X29" i="2"/>
  <c r="K33" i="3" s="1"/>
  <c r="X30" i="2"/>
  <c r="K34" i="3" s="1"/>
  <c r="M11" i="2"/>
  <c r="J15" i="3" s="1"/>
  <c r="M12" i="2"/>
  <c r="J16" i="3" s="1"/>
  <c r="M13" i="2"/>
  <c r="J17" i="3" s="1"/>
  <c r="M14" i="2"/>
  <c r="J18" i="3" s="1"/>
  <c r="M15" i="2"/>
  <c r="J19" i="3" s="1"/>
  <c r="M16" i="2"/>
  <c r="J20" i="3" s="1"/>
  <c r="M17" i="2"/>
  <c r="J21" i="3" s="1"/>
  <c r="M18" i="2"/>
  <c r="J22" i="3" s="1"/>
  <c r="M19" i="2"/>
  <c r="J23" i="3" s="1"/>
  <c r="M20" i="2"/>
  <c r="J24" i="3" s="1"/>
  <c r="M21" i="2"/>
  <c r="J25" i="3" s="1"/>
  <c r="L25" i="3" s="1"/>
  <c r="M22" i="2"/>
  <c r="J26" i="3" s="1"/>
  <c r="M23" i="2"/>
  <c r="J27" i="3" s="1"/>
  <c r="M24" i="2"/>
  <c r="J28" i="3" s="1"/>
  <c r="M25" i="2"/>
  <c r="J29" i="3" s="1"/>
  <c r="M26" i="2"/>
  <c r="J30" i="3" s="1"/>
  <c r="M27" i="2"/>
  <c r="J31" i="3" s="1"/>
  <c r="M28" i="2"/>
  <c r="J32" i="3" s="1"/>
  <c r="M29" i="2"/>
  <c r="J33" i="3" s="1"/>
  <c r="M30" i="2"/>
  <c r="J34" i="3" s="1"/>
  <c r="L6" i="3"/>
  <c r="D6" i="3"/>
  <c r="D7" i="3"/>
  <c r="O7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14" i="3"/>
  <c r="C7" i="2"/>
  <c r="C6" i="2"/>
  <c r="C5" i="2"/>
  <c r="C4" i="2"/>
  <c r="C3" i="2"/>
  <c r="AA7" i="1"/>
  <c r="AA6" i="1"/>
  <c r="AA5" i="1"/>
  <c r="AA3" i="1"/>
  <c r="AA4" i="1"/>
  <c r="L29" i="3" l="1"/>
  <c r="L33" i="3"/>
  <c r="BY31" i="1"/>
  <c r="BU31" i="1"/>
  <c r="BV31" i="1" s="1"/>
  <c r="BU32" i="1"/>
  <c r="BV32" i="1" s="1"/>
  <c r="BY32" i="1"/>
  <c r="L17" i="3"/>
  <c r="L21" i="3"/>
  <c r="L34" i="3"/>
  <c r="O34" i="3" s="1"/>
  <c r="Q34" i="3" s="1"/>
  <c r="BR29" i="1"/>
  <c r="BY29" i="1" s="1"/>
  <c r="BR30" i="1"/>
  <c r="BY30" i="1" s="1"/>
  <c r="BR28" i="1"/>
  <c r="BU28" i="1" s="1"/>
  <c r="BV28" i="1" s="1"/>
  <c r="L28" i="3"/>
  <c r="L24" i="3"/>
  <c r="L20" i="3"/>
  <c r="L16" i="3"/>
  <c r="L32" i="3"/>
  <c r="O32" i="3" s="1"/>
  <c r="Q32" i="3" s="1"/>
  <c r="L31" i="3"/>
  <c r="O31" i="3" s="1"/>
  <c r="Q31" i="3" s="1"/>
  <c r="L27" i="3"/>
  <c r="O27" i="3" s="1"/>
  <c r="Q27" i="3" s="1"/>
  <c r="L23" i="3"/>
  <c r="O23" i="3" s="1"/>
  <c r="Q23" i="3" s="1"/>
  <c r="L19" i="3"/>
  <c r="O19" i="3" s="1"/>
  <c r="Q19" i="3" s="1"/>
  <c r="L15" i="3"/>
  <c r="O15" i="3" s="1"/>
  <c r="Q15" i="3" s="1"/>
  <c r="L30" i="3"/>
  <c r="O30" i="3" s="1"/>
  <c r="Q30" i="3" s="1"/>
  <c r="L26" i="3"/>
  <c r="O26" i="3" s="1"/>
  <c r="Q26" i="3" s="1"/>
  <c r="L22" i="3"/>
  <c r="O22" i="3" s="1"/>
  <c r="Q22" i="3" s="1"/>
  <c r="L18" i="3"/>
  <c r="O18" i="3" s="1"/>
  <c r="Q18" i="3" s="1"/>
  <c r="O33" i="3"/>
  <c r="Q33" i="3" s="1"/>
  <c r="O29" i="3"/>
  <c r="Q29" i="3" s="1"/>
  <c r="O25" i="3"/>
  <c r="Q25" i="3" s="1"/>
  <c r="O21" i="3"/>
  <c r="Q21" i="3" s="1"/>
  <c r="O17" i="3"/>
  <c r="Q17" i="3" s="1"/>
  <c r="O24" i="3"/>
  <c r="Q24" i="3" s="1"/>
  <c r="O20" i="3"/>
  <c r="Q20" i="3" s="1"/>
  <c r="O16" i="3"/>
  <c r="Q16" i="3" s="1"/>
  <c r="O28" i="3"/>
  <c r="Q28" i="3" s="1"/>
  <c r="BR26" i="1"/>
  <c r="BY26" i="1" s="1"/>
  <c r="BR22" i="1"/>
  <c r="BY22" i="1" s="1"/>
  <c r="BR18" i="1"/>
  <c r="BY18" i="1" s="1"/>
  <c r="BR25" i="1"/>
  <c r="BR21" i="1"/>
  <c r="BR17" i="1"/>
  <c r="BR13" i="1"/>
  <c r="BR14" i="1"/>
  <c r="BY14" i="1" s="1"/>
  <c r="BR24" i="1"/>
  <c r="BY24" i="1" s="1"/>
  <c r="BR20" i="1"/>
  <c r="BY20" i="1" s="1"/>
  <c r="BR16" i="1"/>
  <c r="BY16" i="1" s="1"/>
  <c r="BR27" i="1"/>
  <c r="BY27" i="1" s="1"/>
  <c r="BR23" i="1"/>
  <c r="BY23" i="1" s="1"/>
  <c r="BR19" i="1"/>
  <c r="BY19" i="1" s="1"/>
  <c r="BR15" i="1"/>
  <c r="BY15" i="1" s="1"/>
  <c r="BR11" i="1"/>
  <c r="BY11" i="1" s="1"/>
  <c r="BR12" i="1"/>
  <c r="BY12" i="1" s="1"/>
  <c r="BR10" i="1"/>
  <c r="BU29" i="1" l="1"/>
  <c r="BV29" i="1" s="1"/>
  <c r="BY28" i="1"/>
  <c r="BU30" i="1"/>
  <c r="BV30" i="1" s="1"/>
  <c r="BU20" i="1"/>
  <c r="BV20" i="1" s="1"/>
  <c r="BU19" i="1"/>
  <c r="BV19" i="1" s="1"/>
  <c r="BU23" i="1"/>
  <c r="BV23" i="1" s="1"/>
  <c r="BU14" i="1"/>
  <c r="BV14" i="1" s="1"/>
  <c r="BU26" i="1"/>
  <c r="BV26" i="1" s="1"/>
  <c r="BU15" i="1"/>
  <c r="BV15" i="1" s="1"/>
  <c r="BU16" i="1"/>
  <c r="BV16" i="1" s="1"/>
  <c r="BY25" i="1"/>
  <c r="BU25" i="1"/>
  <c r="BV25" i="1" s="1"/>
  <c r="BU11" i="1"/>
  <c r="BV11" i="1" s="1"/>
  <c r="BU27" i="1"/>
  <c r="BV27" i="1" s="1"/>
  <c r="BU24" i="1"/>
  <c r="BV24" i="1" s="1"/>
  <c r="BY13" i="1"/>
  <c r="BU13" i="1"/>
  <c r="BV13" i="1" s="1"/>
  <c r="BU18" i="1"/>
  <c r="BV18" i="1" s="1"/>
  <c r="BY17" i="1"/>
  <c r="BU17" i="1"/>
  <c r="BV17" i="1" s="1"/>
  <c r="BU22" i="1"/>
  <c r="BV22" i="1" s="1"/>
  <c r="BU12" i="1"/>
  <c r="BV12" i="1" s="1"/>
  <c r="BY21" i="1"/>
  <c r="BU21" i="1"/>
  <c r="BV21" i="1" s="1"/>
  <c r="BY10" i="1"/>
  <c r="BU10" i="1"/>
  <c r="BV10" i="1" s="1"/>
  <c r="X10" i="2"/>
  <c r="K14" i="3" s="1"/>
  <c r="L14" i="3" s="1"/>
  <c r="O14" i="3" l="1"/>
  <c r="Q14" i="3" s="1"/>
</calcChain>
</file>

<file path=xl/sharedStrings.xml><?xml version="1.0" encoding="utf-8"?>
<sst xmlns="http://schemas.openxmlformats.org/spreadsheetml/2006/main" count="140" uniqueCount="97">
  <si>
    <t>N°</t>
  </si>
  <si>
    <t>PROMEDIO</t>
  </si>
  <si>
    <t>INSTITUTO INTERNACIONAL</t>
  </si>
  <si>
    <t>NOTA TEORICA 1</t>
  </si>
  <si>
    <t>NOTA TEORICA 2</t>
  </si>
  <si>
    <t>NOTA TEORICA 3</t>
  </si>
  <si>
    <t>NOTA TEORICA 4</t>
  </si>
  <si>
    <t>NOTA TEORICA 5</t>
  </si>
  <si>
    <t>NOTA TEORICA 6</t>
  </si>
  <si>
    <t>NOTA TEORICA 7</t>
  </si>
  <si>
    <t>NOTA TEORICA 8</t>
  </si>
  <si>
    <t>NOTA TEORICA 9</t>
  </si>
  <si>
    <t>NOTA TEORICA 10</t>
  </si>
  <si>
    <t>NOTA PRACTICA 1</t>
  </si>
  <si>
    <t>NOTA PRACTICA 2</t>
  </si>
  <si>
    <t>NOTA PRACTICA 3</t>
  </si>
  <si>
    <t>NOTA PRACTICA 4</t>
  </si>
  <si>
    <t>NOTA PRACTICA 5</t>
  </si>
  <si>
    <t>NOTA PRACTICA 6</t>
  </si>
  <si>
    <t>NOTA PRACTICA 7</t>
  </si>
  <si>
    <t>NOTA PRACTICA 8</t>
  </si>
  <si>
    <t>NOTA PRACTICA 9</t>
  </si>
  <si>
    <t>NOTA PRACTICA 10</t>
  </si>
  <si>
    <t>CARRERA</t>
  </si>
  <si>
    <t>MATERIA</t>
  </si>
  <si>
    <t>DOCENTE</t>
  </si>
  <si>
    <t>HORARIO</t>
  </si>
  <si>
    <t>PARALELO</t>
  </si>
  <si>
    <t>ESTUDIANTE</t>
  </si>
  <si>
    <t>FORMATO DE CALIFICACIONES DETALLADAS</t>
  </si>
  <si>
    <t>FORMATO DE ASISTENCIAS</t>
  </si>
  <si>
    <t>CENTRO DE FORMACION ARTESANAL PARTICULAR INTERNACIONAL</t>
  </si>
  <si>
    <t>ESPECIALIDAD:</t>
  </si>
  <si>
    <t>DOCENTE:</t>
  </si>
  <si>
    <t>MATERIA:</t>
  </si>
  <si>
    <t>Horario</t>
  </si>
  <si>
    <t>No.</t>
  </si>
  <si>
    <t>Nombres y Apellidos</t>
  </si>
  <si>
    <t>Promedio Final de Notas</t>
  </si>
  <si>
    <t>Promedio Final de Examen</t>
  </si>
  <si>
    <t>Nota Final</t>
  </si>
  <si>
    <t>Supletorio</t>
  </si>
  <si>
    <r>
      <t xml:space="preserve">OBSERVACION
</t>
    </r>
    <r>
      <rPr>
        <b/>
        <sz val="7"/>
        <color theme="9" tint="-0.249977111117893"/>
        <rFont val="Arial"/>
        <family val="2"/>
      </rPr>
      <t>APRUEBA</t>
    </r>
    <r>
      <rPr>
        <b/>
        <sz val="7"/>
        <color theme="1"/>
        <rFont val="Arial"/>
        <family val="2"/>
      </rPr>
      <t xml:space="preserve">
</t>
    </r>
    <r>
      <rPr>
        <b/>
        <sz val="7"/>
        <color rgb="FFFFC000"/>
        <rFont val="Arial"/>
        <family val="2"/>
      </rPr>
      <t>SUPLETORIO</t>
    </r>
    <r>
      <rPr>
        <b/>
        <sz val="7"/>
        <color theme="1"/>
        <rFont val="Arial"/>
        <family val="2"/>
      </rPr>
      <t xml:space="preserve">
O
</t>
    </r>
    <r>
      <rPr>
        <b/>
        <sz val="7"/>
        <color rgb="FFFF0000"/>
        <rFont val="Arial"/>
        <family val="2"/>
      </rPr>
      <t>RETIRADA</t>
    </r>
  </si>
  <si>
    <t>A</t>
  </si>
  <si>
    <t>LETRA QUE DEBE ASIGNAR EN CASO DE:</t>
  </si>
  <si>
    <t>FALTA</t>
  </si>
  <si>
    <t>F</t>
  </si>
  <si>
    <t>FALTA JUSTIFICADA</t>
  </si>
  <si>
    <t>FJ</t>
  </si>
  <si>
    <t>ASISTENCIA</t>
  </si>
  <si>
    <t>T</t>
  </si>
  <si>
    <t>ATRASO - TARDE</t>
  </si>
  <si>
    <t>FORMATO DE NOTAS SEMESTRALES</t>
  </si>
  <si>
    <r>
      <t xml:space="preserve">Nota: El supletorio se lo podrá rendir máximo hasta el </t>
    </r>
    <r>
      <rPr>
        <b/>
        <sz val="11"/>
        <color theme="1"/>
        <rFont val="Calibri"/>
        <family val="2"/>
        <scheme val="minor"/>
      </rPr>
      <t>(fecha)</t>
    </r>
    <r>
      <rPr>
        <sz val="11"/>
        <color theme="1"/>
        <rFont val="Calibri"/>
        <family val="2"/>
        <scheme val="minor"/>
      </rPr>
      <t>, antes de rendir el supletorio debe enviar el comprobante de pago del supletorio al docente.</t>
    </r>
  </si>
  <si>
    <t>TOTAL DE DIAS DE FALTA</t>
  </si>
  <si>
    <t>PORCENTAJE DE ASISTENCIA</t>
  </si>
  <si>
    <t>PORCENTAJE DE FALTAS</t>
  </si>
  <si>
    <t>TOTAL DE DIAS QUE RECIBIERON CLASES</t>
  </si>
  <si>
    <t>DIAS QUE FALTA POR ATRASO</t>
  </si>
  <si>
    <t>DIAS DE ASISTENCIA NORMAL</t>
  </si>
  <si>
    <t>DIAS TOTALES ASISTIDOS</t>
  </si>
  <si>
    <t>TOTAL DE DIAS CON ATRASO - TARDE</t>
  </si>
  <si>
    <t>DIAS TOTALES FALTADOS SUMADAS LAS FALTAS DE ATRASOS</t>
  </si>
  <si>
    <t>TOTAL DE FALTAS JUSTIFICADAS</t>
  </si>
  <si>
    <t>DIAS TOTALES DE ASISTENCIAS - FALTAS Y PORCENTAJES</t>
  </si>
  <si>
    <t>INFORME FINAL DE ASISTENCIA ESTUDIANTIL</t>
  </si>
  <si>
    <t>-</t>
  </si>
  <si>
    <t>DESCRIPCION DE LA NOTA TEORICA (EL PROMEDIO EQUIVALE AL 40% DE LA NOTA SOBRE 10)</t>
  </si>
  <si>
    <t>DESCRIPCION DE LA NOTA PRACTICA (EL PROMEDIO EQUIVALE AL 40% DE LA NOTA SOBRE 10)</t>
  </si>
  <si>
    <t>Nota de Examen
 (30% - 3pts)</t>
  </si>
  <si>
    <t>Promedios Notas Practicas (35% - 3,5pts)</t>
  </si>
  <si>
    <t>Promedios Notas Teoricas 1 (35% - 3,5pts)</t>
  </si>
  <si>
    <t>COSMIATRIA</t>
  </si>
  <si>
    <t xml:space="preserve">Caluguillin Pastaz Nayeli Carolina </t>
  </si>
  <si>
    <t>Herrera Cueva Nahomi Valeska</t>
  </si>
  <si>
    <t>Rodriguez Vivanco Alaia Belen</t>
  </si>
  <si>
    <t xml:space="preserve">Chica Armijos Karen Daniela </t>
  </si>
  <si>
    <t>Larrea Rodriguez Carmen Cristina</t>
  </si>
  <si>
    <t>Narvaez Gonzalez Mishell Clarissa</t>
  </si>
  <si>
    <t>Viscarra Rodriguez Karen Mishell</t>
  </si>
  <si>
    <t>Bonilla Rivera Paola Estefania</t>
  </si>
  <si>
    <t xml:space="preserve">Estupiñan Leon Tanya Nicole </t>
  </si>
  <si>
    <t>Gallardo Rosales Vanessa Natalia</t>
  </si>
  <si>
    <t>Lagla Chicaiza Rosa Elizabeth</t>
  </si>
  <si>
    <t xml:space="preserve">Morales Robalino Katherine Anahí </t>
  </si>
  <si>
    <t>Salazar Maza Estefania Carmita</t>
  </si>
  <si>
    <t xml:space="preserve">Vaca Muñoz Wendy Michelle </t>
  </si>
  <si>
    <t>Alcivar Alcivar Jeniffer Mariana</t>
  </si>
  <si>
    <t>Cedeño Pincay Ariana Lisbeth</t>
  </si>
  <si>
    <t xml:space="preserve">Franco Basurto Katerine Andrea </t>
  </si>
  <si>
    <t>Piguave Cordova Carmen Rosario</t>
  </si>
  <si>
    <t xml:space="preserve">Ramos Cáceres Gabriela Andrea </t>
  </si>
  <si>
    <t>Romero Tello Gissela Marisol</t>
  </si>
  <si>
    <t>Vaca Pincay Stephanie Julieth</t>
  </si>
  <si>
    <t>INTENSIVO (SAB)</t>
  </si>
  <si>
    <t>Montes Giler Maria Katherine</t>
  </si>
  <si>
    <t>Romero Torres Ana Gabriela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</si>
</sst>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b/>
      <sz val="12"/>
      <color theme="4" tint="-0.499984740745262"/>
      <name val="Times New Roman"/>
      <family val="1"/>
    </font>
    <font>
      <sz val="8"/>
      <name val="Calibri"/>
      <family val="2"/>
      <scheme val="minor"/>
    </font>
    <font>
      <b/>
      <sz val="10"/>
      <color theme="1"/>
      <name val="Times New Roman"/>
      <family val="1"/>
    </font>
    <font>
      <b/>
      <sz val="16"/>
      <color theme="4" tint="-0.499984740745262"/>
      <name val="Times New Roman"/>
      <family val="1"/>
    </font>
    <font>
      <b/>
      <sz val="24"/>
      <color theme="4" tint="-0.49998474074526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7"/>
      <color theme="1"/>
      <name val="Times New Roman"/>
      <family val="1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b/>
      <sz val="7"/>
      <color theme="1"/>
      <name val="Arial"/>
      <family val="2"/>
    </font>
    <font>
      <b/>
      <sz val="7"/>
      <color theme="9" tint="-0.249977111117893"/>
      <name val="Arial"/>
      <family val="2"/>
    </font>
    <font>
      <b/>
      <sz val="7"/>
      <color rgb="FFFFC000"/>
      <name val="Arial"/>
      <family val="2"/>
    </font>
    <font>
      <b/>
      <sz val="7"/>
      <color rgb="FFFF0000"/>
      <name val="Arial"/>
      <family val="2"/>
    </font>
    <font>
      <sz val="10"/>
      <color rgb="FFFF0000"/>
      <name val="Times New Roman"/>
      <family val="1"/>
    </font>
    <font>
      <sz val="8"/>
      <color rgb="FFFF0000"/>
      <name val="Arial Narrow"/>
      <family val="2"/>
    </font>
    <font>
      <sz val="10"/>
      <name val="Times New Roman"/>
      <family val="1"/>
    </font>
    <font>
      <sz val="8"/>
      <name val="Arial Narrow"/>
      <family val="2"/>
    </font>
    <font>
      <i/>
      <sz val="10"/>
      <name val="Arial"/>
      <family val="2"/>
    </font>
    <font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9" tint="0.79998168889431442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4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0" fillId="0" borderId="0" xfId="0" applyFont="1"/>
    <xf numFmtId="0" fontId="9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14" fillId="0" borderId="7" xfId="0" applyFont="1" applyBorder="1" applyAlignment="1" applyProtection="1">
      <alignment horizontal="center"/>
      <protection locked="0"/>
    </xf>
    <xf numFmtId="1" fontId="22" fillId="4" borderId="1" xfId="0" applyNumberFormat="1" applyFont="1" applyFill="1" applyBorder="1" applyAlignment="1" applyProtection="1">
      <alignment horizontal="center" vertical="center"/>
      <protection locked="0"/>
    </xf>
    <xf numFmtId="2" fontId="24" fillId="0" borderId="1" xfId="0" applyNumberFormat="1" applyFont="1" applyBorder="1" applyAlignment="1" applyProtection="1">
      <alignment horizontal="center" vertical="center"/>
      <protection locked="0"/>
    </xf>
    <xf numFmtId="2" fontId="24" fillId="3" borderId="1" xfId="0" applyNumberFormat="1" applyFont="1" applyFill="1" applyBorder="1" applyAlignment="1" applyProtection="1">
      <alignment horizontal="center" vertical="center"/>
      <protection hidden="1"/>
    </xf>
    <xf numFmtId="1" fontId="24" fillId="4" borderId="1" xfId="0" applyNumberFormat="1" applyFont="1" applyFill="1" applyBorder="1" applyAlignment="1" applyProtection="1">
      <alignment horizontal="center" vertical="center"/>
      <protection locked="0"/>
    </xf>
    <xf numFmtId="4" fontId="24" fillId="3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0" fillId="0" borderId="1" xfId="0" applyBorder="1"/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2" fillId="0" borderId="0" xfId="0" applyFont="1"/>
    <xf numFmtId="14" fontId="27" fillId="0" borderId="1" xfId="0" applyNumberFormat="1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6" xfId="0" applyFont="1" applyBorder="1"/>
    <xf numFmtId="0" fontId="27" fillId="0" borderId="1" xfId="0" applyFont="1" applyBorder="1" applyAlignment="1">
      <alignment vertical="center"/>
    </xf>
    <xf numFmtId="0" fontId="28" fillId="6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6" fillId="6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 vertical="center" textRotation="90" wrapText="1"/>
    </xf>
    <xf numFmtId="0" fontId="27" fillId="12" borderId="1" xfId="0" applyFont="1" applyFill="1" applyBorder="1" applyAlignment="1">
      <alignment horizontal="center" vertical="center" textRotation="90" wrapText="1"/>
    </xf>
    <xf numFmtId="2" fontId="24" fillId="5" borderId="1" xfId="0" applyNumberFormat="1" applyFont="1" applyFill="1" applyBorder="1" applyAlignment="1" applyProtection="1">
      <alignment horizontal="center" vertical="center"/>
      <protection locked="0"/>
    </xf>
    <xf numFmtId="2" fontId="2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28" fillId="0" borderId="1" xfId="0" applyFont="1" applyBorder="1" applyAlignment="1">
      <alignment vertical="center"/>
    </xf>
    <xf numFmtId="0" fontId="28" fillId="0" borderId="1" xfId="0" applyFont="1" applyBorder="1"/>
    <xf numFmtId="2" fontId="24" fillId="17" borderId="1" xfId="0" applyNumberFormat="1" applyFont="1" applyFill="1" applyBorder="1" applyAlignment="1" applyProtection="1">
      <alignment horizontal="center" vertical="center"/>
      <protection locked="0"/>
    </xf>
    <xf numFmtId="2" fontId="24" fillId="17" borderId="1" xfId="0" applyNumberFormat="1" applyFont="1" applyFill="1" applyBorder="1" applyAlignment="1" applyProtection="1">
      <alignment horizontal="center" vertical="center"/>
      <protection hidden="1"/>
    </xf>
    <xf numFmtId="1" fontId="24" fillId="17" borderId="1" xfId="0" applyNumberFormat="1" applyFont="1" applyFill="1" applyBorder="1" applyAlignment="1" applyProtection="1">
      <alignment horizontal="center" vertical="center"/>
      <protection locked="0"/>
    </xf>
    <xf numFmtId="4" fontId="24" fillId="17" borderId="1" xfId="0" applyNumberFormat="1" applyFont="1" applyFill="1" applyBorder="1" applyAlignment="1" applyProtection="1">
      <alignment horizontal="center" vertical="center"/>
      <protection hidden="1"/>
    </xf>
    <xf numFmtId="0" fontId="25" fillId="7" borderId="1" xfId="0" applyFont="1" applyFill="1" applyBorder="1" applyAlignment="1" applyProtection="1">
      <alignment horizontal="center"/>
      <protection locked="0"/>
    </xf>
    <xf numFmtId="0" fontId="0" fillId="8" borderId="1" xfId="0" applyFill="1" applyBorder="1" applyAlignment="1" applyProtection="1">
      <alignment horizontal="left" wrapText="1"/>
      <protection locked="0"/>
    </xf>
    <xf numFmtId="0" fontId="23" fillId="5" borderId="4" xfId="0" applyFont="1" applyFill="1" applyBorder="1" applyAlignment="1" applyProtection="1">
      <alignment horizontal="left" vertical="center"/>
      <protection hidden="1"/>
    </xf>
    <xf numFmtId="0" fontId="23" fillId="5" borderId="7" xfId="0" applyFont="1" applyFill="1" applyBorder="1" applyAlignment="1" applyProtection="1">
      <alignment horizontal="left" vertical="center"/>
      <protection hidden="1"/>
    </xf>
    <xf numFmtId="0" fontId="23" fillId="5" borderId="5" xfId="0" applyFont="1" applyFill="1" applyBorder="1" applyAlignment="1" applyProtection="1">
      <alignment horizontal="left" vertical="center"/>
      <protection hidden="1"/>
    </xf>
    <xf numFmtId="0" fontId="23" fillId="17" borderId="4" xfId="0" applyFont="1" applyFill="1" applyBorder="1" applyAlignment="1" applyProtection="1">
      <alignment horizontal="left" vertical="center"/>
      <protection hidden="1"/>
    </xf>
    <xf numFmtId="0" fontId="23" fillId="17" borderId="7" xfId="0" applyFont="1" applyFill="1" applyBorder="1" applyAlignment="1" applyProtection="1">
      <alignment horizontal="left" vertical="center"/>
      <protection hidden="1"/>
    </xf>
    <xf numFmtId="0" fontId="23" fillId="17" borderId="5" xfId="0" applyFont="1" applyFill="1" applyBorder="1" applyAlignment="1" applyProtection="1">
      <alignment horizontal="left" vertical="center"/>
      <protection hidden="1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23" fillId="6" borderId="4" xfId="0" applyFont="1" applyFill="1" applyBorder="1" applyAlignment="1">
      <alignment horizontal="center" vertical="center"/>
    </xf>
    <xf numFmtId="0" fontId="23" fillId="6" borderId="5" xfId="0" applyFont="1" applyFill="1" applyBorder="1" applyAlignment="1">
      <alignment horizontal="center" vertical="center"/>
    </xf>
    <xf numFmtId="0" fontId="5" fillId="17" borderId="1" xfId="0" applyFont="1" applyFill="1" applyBorder="1" applyAlignment="1" applyProtection="1">
      <alignment horizontal="center" vertical="center"/>
      <protection locked="0"/>
    </xf>
    <xf numFmtId="0" fontId="5" fillId="17" borderId="4" xfId="0" applyFont="1" applyFill="1" applyBorder="1" applyAlignment="1" applyProtection="1">
      <alignment horizontal="center" vertical="center"/>
      <protection locked="0"/>
    </xf>
    <xf numFmtId="0" fontId="23" fillId="18" borderId="4" xfId="0" applyFont="1" applyFill="1" applyBorder="1" applyAlignment="1">
      <alignment horizontal="center" vertical="center"/>
    </xf>
    <xf numFmtId="0" fontId="23" fillId="18" borderId="5" xfId="0" applyFont="1" applyFill="1" applyBorder="1" applyAlignment="1">
      <alignment horizontal="center" vertical="center"/>
    </xf>
    <xf numFmtId="0" fontId="21" fillId="6" borderId="4" xfId="0" applyFont="1" applyFill="1" applyBorder="1" applyAlignment="1">
      <alignment horizontal="center" vertical="center"/>
    </xf>
    <xf numFmtId="0" fontId="21" fillId="6" borderId="5" xfId="0" applyFont="1" applyFill="1" applyBorder="1" applyAlignment="1">
      <alignment horizontal="center" vertical="center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left"/>
      <protection locked="0"/>
    </xf>
    <xf numFmtId="0" fontId="14" fillId="0" borderId="7" xfId="0" applyFont="1" applyBorder="1" applyAlignment="1" applyProtection="1">
      <alignment horizontal="left"/>
      <protection locked="0"/>
    </xf>
    <xf numFmtId="0" fontId="14" fillId="0" borderId="5" xfId="0" applyFont="1" applyBorder="1" applyAlignment="1" applyProtection="1">
      <alignment horizontal="left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/>
      <protection locked="0"/>
    </xf>
    <xf numFmtId="0" fontId="16" fillId="0" borderId="5" xfId="0" applyFont="1" applyBorder="1" applyAlignment="1" applyProtection="1">
      <alignment horizontal="center"/>
      <protection locked="0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14" fillId="0" borderId="5" xfId="0" applyFont="1" applyBorder="1" applyAlignment="1" applyProtection="1">
      <alignment horizontal="center"/>
      <protection locked="0"/>
    </xf>
    <xf numFmtId="0" fontId="16" fillId="0" borderId="18" xfId="0" applyFont="1" applyBorder="1" applyAlignment="1" applyProtection="1">
      <alignment horizontal="center"/>
      <protection locked="0"/>
    </xf>
    <xf numFmtId="0" fontId="16" fillId="0" borderId="19" xfId="0" applyFont="1" applyBorder="1" applyAlignment="1" applyProtection="1">
      <alignment horizontal="center"/>
      <protection locked="0"/>
    </xf>
    <xf numFmtId="0" fontId="16" fillId="0" borderId="24" xfId="0" applyFon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7" fillId="3" borderId="27" xfId="0" applyFont="1" applyFill="1" applyBorder="1" applyAlignment="1" applyProtection="1">
      <alignment horizontal="center" textRotation="90" wrapText="1"/>
      <protection locked="0"/>
    </xf>
    <xf numFmtId="0" fontId="17" fillId="3" borderId="29" xfId="0" applyFont="1" applyFill="1" applyBorder="1" applyAlignment="1" applyProtection="1">
      <alignment horizontal="center" textRotation="90" wrapText="1"/>
      <protection locked="0"/>
    </xf>
    <xf numFmtId="0" fontId="17" fillId="3" borderId="31" xfId="0" applyFont="1" applyFill="1" applyBorder="1" applyAlignment="1" applyProtection="1">
      <alignment horizontal="center" textRotation="90" wrapText="1"/>
      <protection locked="0"/>
    </xf>
    <xf numFmtId="0" fontId="17" fillId="4" borderId="25" xfId="0" applyFont="1" applyFill="1" applyBorder="1" applyAlignment="1" applyProtection="1">
      <alignment horizontal="center" textRotation="90" wrapText="1"/>
      <protection locked="0"/>
    </xf>
    <xf numFmtId="0" fontId="17" fillId="4" borderId="28" xfId="0" applyFont="1" applyFill="1" applyBorder="1" applyAlignment="1" applyProtection="1">
      <alignment horizontal="center" textRotation="90" wrapText="1"/>
      <protection locked="0"/>
    </xf>
    <xf numFmtId="0" fontId="17" fillId="4" borderId="32" xfId="0" applyFont="1" applyFill="1" applyBorder="1" applyAlignment="1" applyProtection="1">
      <alignment horizontal="center" textRotation="90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textRotation="90" wrapText="1"/>
      <protection locked="0"/>
    </xf>
    <xf numFmtId="0" fontId="17" fillId="0" borderId="28" xfId="0" applyFont="1" applyBorder="1" applyAlignment="1" applyProtection="1">
      <alignment horizontal="center" textRotation="90" wrapText="1"/>
      <protection locked="0"/>
    </xf>
    <xf numFmtId="0" fontId="17" fillId="3" borderId="26" xfId="0" applyFont="1" applyFill="1" applyBorder="1" applyAlignment="1" applyProtection="1">
      <alignment horizontal="center" textRotation="90" wrapText="1"/>
      <protection locked="0"/>
    </xf>
    <xf numFmtId="0" fontId="17" fillId="0" borderId="26" xfId="0" applyFont="1" applyBorder="1" applyAlignment="1" applyProtection="1">
      <alignment horizontal="center" textRotation="90" wrapText="1"/>
      <protection locked="0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4" fillId="13" borderId="4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horizontal="center" vertical="center" wrapText="1"/>
    </xf>
    <xf numFmtId="0" fontId="4" fillId="13" borderId="5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14" borderId="4" xfId="0" applyFont="1" applyFill="1" applyBorder="1" applyAlignment="1">
      <alignment horizontal="center" vertical="center" wrapText="1"/>
    </xf>
    <xf numFmtId="0" fontId="4" fillId="14" borderId="7" xfId="0" applyFont="1" applyFill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right" vertical="center" wrapText="1"/>
    </xf>
    <xf numFmtId="0" fontId="7" fillId="0" borderId="24" xfId="0" applyFont="1" applyBorder="1" applyAlignment="1">
      <alignment horizontal="right" vertical="center" wrapText="1"/>
    </xf>
    <xf numFmtId="0" fontId="26" fillId="0" borderId="34" xfId="0" applyFont="1" applyBorder="1" applyAlignment="1">
      <alignment horizontal="center"/>
    </xf>
    <xf numFmtId="0" fontId="7" fillId="0" borderId="15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26" fillId="0" borderId="1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9" fillId="16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</cellXfs>
  <cellStyles count="1">
    <cellStyle name="Normal" xfId="0" builtinId="0"/>
  </cellStyles>
  <dxfs count="5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1.xml"/><Relationship Id="rId5" Type="http://schemas.openxmlformats.org/officeDocument/2006/relationships/styles" Target="styles.xml"/><Relationship Id="rId10" Type="http://schemas.microsoft.com/office/2017/10/relationships/person" Target="persons/person0.xml"/><Relationship Id="rId4" Type="http://schemas.openxmlformats.org/officeDocument/2006/relationships/theme" Target="theme/theme1.xml"/><Relationship Id="rId9" Type="http://schemas.microsoft.com/office/2017/10/relationships/person" Target="persons/person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515993</xdr:colOff>
      <xdr:row>0</xdr:row>
      <xdr:rowOff>104775</xdr:rowOff>
    </xdr:from>
    <xdr:to>
      <xdr:col>23</xdr:col>
      <xdr:colOff>539128</xdr:colOff>
      <xdr:row>6</xdr:row>
      <xdr:rowOff>170792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088A4AE-FD0B-4971-BA84-9C215421B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14793968" y="104775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47</xdr:col>
      <xdr:colOff>449318</xdr:colOff>
      <xdr:row>0</xdr:row>
      <xdr:rowOff>95250</xdr:rowOff>
    </xdr:from>
    <xdr:ext cx="1851935" cy="1923392"/>
    <xdr:pic>
      <xdr:nvPicPr>
        <xdr:cNvPr id="6" name="Picture 5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2D3110B-319E-4F78-8395-CCC435E76F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4799811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75</xdr:col>
      <xdr:colOff>449318</xdr:colOff>
      <xdr:row>0</xdr:row>
      <xdr:rowOff>95250</xdr:rowOff>
    </xdr:from>
    <xdr:ext cx="1851935" cy="1923392"/>
    <xdr:pic>
      <xdr:nvPicPr>
        <xdr:cNvPr id="7" name="Picture 6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A196A3A4-D854-4E7F-B182-97D26B9CED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3125316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403053</xdr:colOff>
      <xdr:row>0</xdr:row>
      <xdr:rowOff>146630</xdr:rowOff>
    </xdr:from>
    <xdr:to>
      <xdr:col>23</xdr:col>
      <xdr:colOff>612321</xdr:colOff>
      <xdr:row>6</xdr:row>
      <xdr:rowOff>184400</xdr:rowOff>
    </xdr:to>
    <xdr:pic>
      <xdr:nvPicPr>
        <xdr:cNvPr id="4" name="Picture 3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684EC7F-4AA9-3012-643F-5830393F80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22514660" y="146630"/>
          <a:ext cx="2032625" cy="2010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66260</xdr:colOff>
      <xdr:row>0</xdr:row>
      <xdr:rowOff>74543</xdr:rowOff>
    </xdr:from>
    <xdr:to>
      <xdr:col>3</xdr:col>
      <xdr:colOff>151319</xdr:colOff>
      <xdr:row>4</xdr:row>
      <xdr:rowOff>207066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E2B80A40-95BC-4511-995E-AB2E889181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66260" y="74543"/>
          <a:ext cx="979581" cy="969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AAD83-E73D-4C94-B41D-8BB307730514}">
  <dimension ref="A1:CA32"/>
  <sheetViews>
    <sheetView view="pageBreakPreview" zoomScale="115" zoomScaleNormal="100" zoomScaleSheetLayoutView="115" workbookViewId="0">
      <selection activeCell="B27" sqref="B27"/>
    </sheetView>
  </sheetViews>
  <sheetFormatPr baseColWidth="10" defaultColWidth="8.88671875" defaultRowHeight="14.4" x14ac:dyDescent="0.3"/>
  <cols>
    <col min="1" max="1" width="6.88671875" customWidth="1"/>
    <col min="2" max="2" width="45.88671875" bestFit="1" customWidth="1"/>
    <col min="24" max="24" width="9.6640625" customWidth="1"/>
    <col min="25" max="51" width="8.33203125" customWidth="1"/>
    <col min="57" max="57" width="7" customWidth="1"/>
    <col min="60" max="60" width="5.44140625" customWidth="1"/>
    <col min="63" max="63" width="7.88671875" customWidth="1"/>
    <col min="66" max="66" width="4.5546875" customWidth="1"/>
    <col min="68" max="68" width="5.44140625" customWidth="1"/>
    <col min="69" max="69" width="8.44140625" customWidth="1"/>
    <col min="71" max="71" width="7.33203125" customWidth="1"/>
    <col min="73" max="73" width="23" customWidth="1"/>
  </cols>
  <sheetData>
    <row r="1" spans="1:79" ht="30" x14ac:dyDescent="0.3">
      <c r="A1" s="162" t="s">
        <v>2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4"/>
      <c r="Y1" s="162" t="s">
        <v>2</v>
      </c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4"/>
      <c r="AZ1" s="162" t="s">
        <v>2</v>
      </c>
      <c r="BA1" s="163"/>
      <c r="BB1" s="163"/>
      <c r="BC1" s="163"/>
      <c r="BD1" s="163"/>
      <c r="BE1" s="163"/>
      <c r="BF1" s="163"/>
      <c r="BG1" s="163"/>
      <c r="BH1" s="163"/>
      <c r="BI1" s="163"/>
      <c r="BJ1" s="163"/>
      <c r="BK1" s="163"/>
      <c r="BL1" s="163"/>
      <c r="BM1" s="163"/>
      <c r="BN1" s="163"/>
      <c r="BO1" s="163"/>
      <c r="BP1" s="163"/>
      <c r="BQ1" s="163"/>
      <c r="BR1" s="163"/>
      <c r="BS1" s="163"/>
      <c r="BT1" s="163"/>
      <c r="BU1" s="163"/>
      <c r="BV1" s="163"/>
      <c r="BW1" s="163"/>
      <c r="BX1" s="163"/>
      <c r="BY1" s="163"/>
      <c r="BZ1" s="163"/>
      <c r="CA1" s="164"/>
    </row>
    <row r="2" spans="1:79" ht="20.25" customHeight="1" x14ac:dyDescent="0.3">
      <c r="A2" s="165" t="s">
        <v>30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7"/>
      <c r="Y2" s="165" t="s">
        <v>30</v>
      </c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7"/>
      <c r="AZ2" s="165" t="s">
        <v>65</v>
      </c>
      <c r="BA2" s="166"/>
      <c r="BB2" s="166"/>
      <c r="BC2" s="166"/>
      <c r="BD2" s="166"/>
      <c r="BE2" s="166"/>
      <c r="BF2" s="166"/>
      <c r="BG2" s="166"/>
      <c r="BH2" s="166"/>
      <c r="BI2" s="166"/>
      <c r="BJ2" s="166"/>
      <c r="BK2" s="166"/>
      <c r="BL2" s="166"/>
      <c r="BM2" s="166"/>
      <c r="BN2" s="166"/>
      <c r="BO2" s="166"/>
      <c r="BP2" s="166"/>
      <c r="BQ2" s="166"/>
      <c r="BR2" s="166"/>
      <c r="BS2" s="166"/>
      <c r="BT2" s="166"/>
      <c r="BU2" s="166"/>
      <c r="BV2" s="166"/>
      <c r="BW2" s="166"/>
      <c r="BX2" s="166"/>
      <c r="BY2" s="166"/>
      <c r="BZ2" s="166"/>
      <c r="CA2" s="167"/>
    </row>
    <row r="3" spans="1:79" ht="24" customHeight="1" x14ac:dyDescent="0.3">
      <c r="A3" s="168" t="s">
        <v>23</v>
      </c>
      <c r="B3" s="169"/>
      <c r="C3" s="170" t="s">
        <v>72</v>
      </c>
      <c r="D3" s="170"/>
      <c r="E3" s="170"/>
      <c r="F3" s="170"/>
      <c r="G3" s="170"/>
      <c r="H3" s="13"/>
      <c r="I3" s="154" t="s">
        <v>44</v>
      </c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3"/>
      <c r="U3" s="13"/>
      <c r="V3" s="13"/>
      <c r="W3" s="13"/>
      <c r="X3" s="14"/>
      <c r="Y3" s="159" t="s">
        <v>23</v>
      </c>
      <c r="Z3" s="160"/>
      <c r="AA3" s="171" t="str">
        <f>C3</f>
        <v>COSMIATRIA</v>
      </c>
      <c r="AB3" s="171"/>
      <c r="AC3" s="171"/>
      <c r="AD3" s="171"/>
      <c r="AE3" s="171"/>
      <c r="AF3" s="22"/>
      <c r="AG3" s="13"/>
      <c r="AH3" s="154" t="s">
        <v>44</v>
      </c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3"/>
      <c r="AT3" s="13"/>
      <c r="AU3" s="13"/>
      <c r="AV3" s="13"/>
      <c r="AW3" s="13"/>
      <c r="AX3" s="13"/>
      <c r="AY3" s="14"/>
      <c r="AZ3" s="159" t="s">
        <v>23</v>
      </c>
      <c r="BA3" s="160"/>
      <c r="BB3" s="171" t="str">
        <f>C3</f>
        <v>COSMIATRIA</v>
      </c>
      <c r="BC3" s="171"/>
      <c r="BD3" s="171"/>
      <c r="BE3" s="171"/>
      <c r="BF3" s="171"/>
      <c r="BG3" s="22"/>
      <c r="BH3" s="13"/>
      <c r="BI3" s="154" t="s">
        <v>44</v>
      </c>
      <c r="BJ3" s="154"/>
      <c r="BK3" s="154"/>
      <c r="BL3" s="154"/>
      <c r="BM3" s="154"/>
      <c r="BN3" s="154"/>
      <c r="BO3" s="154"/>
      <c r="BP3" s="154"/>
      <c r="BQ3" s="154"/>
      <c r="BR3" s="154"/>
      <c r="BS3" s="154"/>
      <c r="BT3" s="13"/>
      <c r="BU3" s="13"/>
      <c r="BV3" s="13"/>
      <c r="BW3" s="13"/>
      <c r="BX3" s="13"/>
      <c r="BY3" s="13"/>
      <c r="BZ3" s="13"/>
      <c r="CA3" s="14"/>
    </row>
    <row r="4" spans="1:79" ht="24" customHeight="1" x14ac:dyDescent="0.4">
      <c r="A4" s="168" t="s">
        <v>24</v>
      </c>
      <c r="B4" s="169"/>
      <c r="C4" s="161" t="s">
        <v>66</v>
      </c>
      <c r="D4" s="161"/>
      <c r="E4" s="161"/>
      <c r="F4" s="161"/>
      <c r="G4" s="161"/>
      <c r="H4" s="13"/>
      <c r="I4" s="155" t="s">
        <v>49</v>
      </c>
      <c r="J4" s="155"/>
      <c r="K4" s="155"/>
      <c r="L4" s="18" t="s">
        <v>43</v>
      </c>
      <c r="M4" s="172"/>
      <c r="N4" s="173"/>
      <c r="O4" s="173"/>
      <c r="P4" s="173"/>
      <c r="Q4" s="173"/>
      <c r="R4" s="173"/>
      <c r="S4" s="174"/>
      <c r="T4" s="13"/>
      <c r="U4" s="13"/>
      <c r="V4" s="13"/>
      <c r="W4" s="13"/>
      <c r="X4" s="14"/>
      <c r="Y4" s="159" t="s">
        <v>24</v>
      </c>
      <c r="Z4" s="160"/>
      <c r="AA4" s="161" t="str">
        <f>C4</f>
        <v>-</v>
      </c>
      <c r="AB4" s="161"/>
      <c r="AC4" s="161"/>
      <c r="AD4" s="161"/>
      <c r="AE4" s="161"/>
      <c r="AF4" s="22"/>
      <c r="AG4" s="13"/>
      <c r="AH4" s="155" t="s">
        <v>49</v>
      </c>
      <c r="AI4" s="155"/>
      <c r="AJ4" s="155"/>
      <c r="AK4" s="18" t="s">
        <v>43</v>
      </c>
      <c r="AL4" s="172"/>
      <c r="AM4" s="173"/>
      <c r="AN4" s="173"/>
      <c r="AO4" s="173"/>
      <c r="AP4" s="173"/>
      <c r="AQ4" s="173"/>
      <c r="AR4" s="174"/>
      <c r="AS4" s="13"/>
      <c r="AT4" s="13"/>
      <c r="AU4" s="13"/>
      <c r="AV4" s="13"/>
      <c r="AW4" s="13"/>
      <c r="AX4" s="13"/>
      <c r="AY4" s="14"/>
      <c r="AZ4" s="159" t="s">
        <v>24</v>
      </c>
      <c r="BA4" s="160"/>
      <c r="BB4" s="161" t="str">
        <f>C4</f>
        <v>-</v>
      </c>
      <c r="BC4" s="161"/>
      <c r="BD4" s="161"/>
      <c r="BE4" s="161"/>
      <c r="BF4" s="161"/>
      <c r="BG4" s="22"/>
      <c r="BH4" s="13"/>
      <c r="BI4" s="155" t="s">
        <v>49</v>
      </c>
      <c r="BJ4" s="155"/>
      <c r="BK4" s="155"/>
      <c r="BL4" s="18" t="s">
        <v>43</v>
      </c>
      <c r="BM4" s="172"/>
      <c r="BN4" s="173"/>
      <c r="BO4" s="173"/>
      <c r="BP4" s="173"/>
      <c r="BQ4" s="173"/>
      <c r="BR4" s="173"/>
      <c r="BS4" s="174"/>
      <c r="BT4" s="13"/>
      <c r="BU4" s="13"/>
      <c r="BV4" s="13"/>
      <c r="BW4" s="13"/>
      <c r="BX4" s="13"/>
      <c r="BY4" s="13"/>
      <c r="BZ4" s="13"/>
      <c r="CA4" s="14"/>
    </row>
    <row r="5" spans="1:79" ht="24" customHeight="1" x14ac:dyDescent="0.4">
      <c r="A5" s="168" t="s">
        <v>25</v>
      </c>
      <c r="B5" s="169"/>
      <c r="C5" s="161" t="s">
        <v>66</v>
      </c>
      <c r="D5" s="161"/>
      <c r="E5" s="161"/>
      <c r="F5" s="161"/>
      <c r="G5" s="161"/>
      <c r="H5" s="13"/>
      <c r="I5" s="153" t="s">
        <v>51</v>
      </c>
      <c r="J5" s="153"/>
      <c r="K5" s="153"/>
      <c r="L5" s="19" t="s">
        <v>50</v>
      </c>
      <c r="M5" s="175"/>
      <c r="N5" s="176"/>
      <c r="O5" s="176"/>
      <c r="P5" s="176"/>
      <c r="Q5" s="176"/>
      <c r="R5" s="176"/>
      <c r="S5" s="177"/>
      <c r="T5" s="13"/>
      <c r="U5" s="13"/>
      <c r="V5" s="13"/>
      <c r="W5" s="13"/>
      <c r="X5" s="14"/>
      <c r="Y5" s="159" t="s">
        <v>25</v>
      </c>
      <c r="Z5" s="160"/>
      <c r="AA5" s="161" t="str">
        <f>C5</f>
        <v>-</v>
      </c>
      <c r="AB5" s="161"/>
      <c r="AC5" s="161"/>
      <c r="AD5" s="161"/>
      <c r="AE5" s="161"/>
      <c r="AF5" s="22"/>
      <c r="AG5" s="13"/>
      <c r="AH5" s="153" t="s">
        <v>51</v>
      </c>
      <c r="AI5" s="153"/>
      <c r="AJ5" s="153"/>
      <c r="AK5" s="19" t="s">
        <v>50</v>
      </c>
      <c r="AL5" s="175"/>
      <c r="AM5" s="176"/>
      <c r="AN5" s="176"/>
      <c r="AO5" s="176"/>
      <c r="AP5" s="176"/>
      <c r="AQ5" s="176"/>
      <c r="AR5" s="177"/>
      <c r="AS5" s="13"/>
      <c r="AT5" s="13"/>
      <c r="AU5" s="13"/>
      <c r="AV5" s="13"/>
      <c r="AW5" s="13"/>
      <c r="AX5" s="13"/>
      <c r="AY5" s="14"/>
      <c r="AZ5" s="159" t="s">
        <v>25</v>
      </c>
      <c r="BA5" s="160"/>
      <c r="BB5" s="161" t="str">
        <f>C5</f>
        <v>-</v>
      </c>
      <c r="BC5" s="161"/>
      <c r="BD5" s="161"/>
      <c r="BE5" s="161"/>
      <c r="BF5" s="161"/>
      <c r="BG5" s="22"/>
      <c r="BH5" s="13"/>
      <c r="BI5" s="153" t="s">
        <v>51</v>
      </c>
      <c r="BJ5" s="153"/>
      <c r="BK5" s="153"/>
      <c r="BL5" s="19" t="s">
        <v>50</v>
      </c>
      <c r="BM5" s="175"/>
      <c r="BN5" s="176"/>
      <c r="BO5" s="176"/>
      <c r="BP5" s="176"/>
      <c r="BQ5" s="176"/>
      <c r="BR5" s="176"/>
      <c r="BS5" s="177"/>
      <c r="BT5" s="13"/>
      <c r="BU5" s="13"/>
      <c r="BV5" s="13"/>
      <c r="BW5" s="13"/>
      <c r="BX5" s="13"/>
      <c r="BY5" s="13"/>
      <c r="BZ5" s="13"/>
      <c r="CA5" s="14"/>
    </row>
    <row r="6" spans="1:79" ht="24" customHeight="1" x14ac:dyDescent="0.4">
      <c r="A6" s="168" t="s">
        <v>26</v>
      </c>
      <c r="B6" s="169"/>
      <c r="C6" s="161" t="s">
        <v>94</v>
      </c>
      <c r="D6" s="161"/>
      <c r="E6" s="161"/>
      <c r="F6" s="161"/>
      <c r="G6" s="161"/>
      <c r="H6" s="13"/>
      <c r="I6" s="145" t="s">
        <v>45</v>
      </c>
      <c r="J6" s="145"/>
      <c r="K6" s="145"/>
      <c r="L6" s="20" t="s">
        <v>46</v>
      </c>
      <c r="M6" s="175"/>
      <c r="N6" s="176"/>
      <c r="O6" s="176"/>
      <c r="P6" s="176"/>
      <c r="Q6" s="176"/>
      <c r="R6" s="176"/>
      <c r="S6" s="177"/>
      <c r="T6" s="13"/>
      <c r="U6" s="13"/>
      <c r="V6" s="13"/>
      <c r="W6" s="13"/>
      <c r="X6" s="14"/>
      <c r="Y6" s="159" t="s">
        <v>26</v>
      </c>
      <c r="Z6" s="160"/>
      <c r="AA6" s="161" t="str">
        <f>C6</f>
        <v>INTENSIVO (SAB)</v>
      </c>
      <c r="AB6" s="161"/>
      <c r="AC6" s="161"/>
      <c r="AD6" s="161"/>
      <c r="AE6" s="161"/>
      <c r="AF6" s="22"/>
      <c r="AG6" s="13"/>
      <c r="AH6" s="145" t="s">
        <v>45</v>
      </c>
      <c r="AI6" s="145"/>
      <c r="AJ6" s="145"/>
      <c r="AK6" s="20" t="s">
        <v>46</v>
      </c>
      <c r="AL6" s="175"/>
      <c r="AM6" s="176"/>
      <c r="AN6" s="176"/>
      <c r="AO6" s="176"/>
      <c r="AP6" s="176"/>
      <c r="AQ6" s="176"/>
      <c r="AR6" s="177"/>
      <c r="AS6" s="13"/>
      <c r="AT6" s="13"/>
      <c r="AU6" s="13"/>
      <c r="AV6" s="13"/>
      <c r="AW6" s="13"/>
      <c r="AX6" s="13"/>
      <c r="AY6" s="14"/>
      <c r="AZ6" s="159" t="s">
        <v>26</v>
      </c>
      <c r="BA6" s="160"/>
      <c r="BB6" s="161" t="str">
        <f>C6</f>
        <v>INTENSIVO (SAB)</v>
      </c>
      <c r="BC6" s="161"/>
      <c r="BD6" s="161"/>
      <c r="BE6" s="161"/>
      <c r="BF6" s="161"/>
      <c r="BG6" s="22"/>
      <c r="BH6" s="13"/>
      <c r="BI6" s="145" t="s">
        <v>45</v>
      </c>
      <c r="BJ6" s="145"/>
      <c r="BK6" s="145"/>
      <c r="BL6" s="20" t="s">
        <v>46</v>
      </c>
      <c r="BM6" s="175"/>
      <c r="BN6" s="176"/>
      <c r="BO6" s="176"/>
      <c r="BP6" s="176"/>
      <c r="BQ6" s="176"/>
      <c r="BR6" s="176"/>
      <c r="BS6" s="177"/>
      <c r="BT6" s="13"/>
      <c r="BU6" s="13"/>
      <c r="BV6" s="13"/>
      <c r="BW6" s="13"/>
      <c r="BX6" s="13"/>
      <c r="BY6" s="13"/>
      <c r="BZ6" s="13"/>
      <c r="CA6" s="14"/>
    </row>
    <row r="7" spans="1:79" ht="24" customHeight="1" thickBot="1" x14ac:dyDescent="0.45">
      <c r="A7" s="168" t="s">
        <v>27</v>
      </c>
      <c r="B7" s="169"/>
      <c r="C7" s="161" t="s">
        <v>43</v>
      </c>
      <c r="D7" s="161"/>
      <c r="E7" s="161"/>
      <c r="F7" s="161"/>
      <c r="G7" s="161"/>
      <c r="H7" s="15"/>
      <c r="I7" s="146" t="s">
        <v>47</v>
      </c>
      <c r="J7" s="146"/>
      <c r="K7" s="146"/>
      <c r="L7" s="21" t="s">
        <v>48</v>
      </c>
      <c r="M7" s="178"/>
      <c r="N7" s="179"/>
      <c r="O7" s="179"/>
      <c r="P7" s="179"/>
      <c r="Q7" s="179"/>
      <c r="R7" s="179"/>
      <c r="S7" s="180"/>
      <c r="T7" s="15"/>
      <c r="U7" s="15"/>
      <c r="V7" s="15"/>
      <c r="W7" s="15"/>
      <c r="X7" s="16"/>
      <c r="Y7" s="156" t="s">
        <v>27</v>
      </c>
      <c r="Z7" s="157"/>
      <c r="AA7" s="158" t="str">
        <f>C7</f>
        <v>A</v>
      </c>
      <c r="AB7" s="158"/>
      <c r="AC7" s="158"/>
      <c r="AD7" s="158"/>
      <c r="AE7" s="158"/>
      <c r="AF7" s="23"/>
      <c r="AG7" s="24"/>
      <c r="AH7" s="146" t="s">
        <v>47</v>
      </c>
      <c r="AI7" s="146"/>
      <c r="AJ7" s="146"/>
      <c r="AK7" s="21" t="s">
        <v>48</v>
      </c>
      <c r="AL7" s="178"/>
      <c r="AM7" s="179"/>
      <c r="AN7" s="179"/>
      <c r="AO7" s="179"/>
      <c r="AP7" s="179"/>
      <c r="AQ7" s="179"/>
      <c r="AR7" s="180"/>
      <c r="AS7" s="24"/>
      <c r="AT7" s="24"/>
      <c r="AU7" s="24"/>
      <c r="AV7" s="24"/>
      <c r="AW7" s="24"/>
      <c r="AX7" s="24"/>
      <c r="AY7" s="25"/>
      <c r="AZ7" s="156" t="s">
        <v>27</v>
      </c>
      <c r="BA7" s="157"/>
      <c r="BB7" s="158" t="str">
        <f>C7</f>
        <v>A</v>
      </c>
      <c r="BC7" s="158"/>
      <c r="BD7" s="158"/>
      <c r="BE7" s="158"/>
      <c r="BF7" s="158"/>
      <c r="BG7" s="23"/>
      <c r="BH7" s="24"/>
      <c r="BI7" s="146" t="s">
        <v>47</v>
      </c>
      <c r="BJ7" s="146"/>
      <c r="BK7" s="146"/>
      <c r="BL7" s="21" t="s">
        <v>48</v>
      </c>
      <c r="BM7" s="178"/>
      <c r="BN7" s="179"/>
      <c r="BO7" s="179"/>
      <c r="BP7" s="179"/>
      <c r="BQ7" s="179"/>
      <c r="BR7" s="176"/>
      <c r="BS7" s="177"/>
      <c r="BT7" s="13"/>
      <c r="BU7" s="13"/>
      <c r="BV7" s="13"/>
      <c r="BW7" s="13"/>
      <c r="BX7" s="13"/>
      <c r="BY7" s="13"/>
      <c r="BZ7" s="13"/>
      <c r="CA7" s="14"/>
    </row>
    <row r="8" spans="1:79" ht="17.25" customHeight="1" x14ac:dyDescent="0.3">
      <c r="A8" s="28"/>
      <c r="B8" s="1"/>
      <c r="C8" s="29"/>
      <c r="D8" s="30"/>
      <c r="E8" s="30"/>
      <c r="F8" s="30"/>
      <c r="G8" s="30"/>
      <c r="H8" s="30"/>
      <c r="I8" s="30"/>
      <c r="J8" s="30"/>
      <c r="K8" s="30"/>
      <c r="L8" s="30"/>
      <c r="M8" s="30"/>
      <c r="N8" s="1"/>
      <c r="O8" s="1"/>
      <c r="P8" s="1"/>
      <c r="Q8" s="1"/>
      <c r="R8" s="1"/>
      <c r="S8" s="1"/>
      <c r="T8" s="1"/>
      <c r="U8" s="1"/>
      <c r="V8" s="1"/>
      <c r="W8" s="1"/>
      <c r="X8" s="5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181" t="s">
        <v>64</v>
      </c>
      <c r="BS8" s="181"/>
      <c r="BT8" s="181"/>
      <c r="BU8" s="181"/>
      <c r="BV8" s="181"/>
      <c r="BW8" s="181"/>
      <c r="BX8" s="181"/>
      <c r="BY8" s="181"/>
      <c r="BZ8" s="181"/>
      <c r="CA8" s="181"/>
    </row>
    <row r="9" spans="1:79" ht="122.25" customHeight="1" x14ac:dyDescent="0.3">
      <c r="A9" s="4" t="s">
        <v>0</v>
      </c>
      <c r="B9" s="31" t="s">
        <v>28</v>
      </c>
      <c r="C9" s="27">
        <v>45138</v>
      </c>
      <c r="D9" s="27">
        <v>45038</v>
      </c>
      <c r="E9" s="27">
        <v>45039</v>
      </c>
      <c r="F9" s="27">
        <v>45040</v>
      </c>
      <c r="G9" s="27">
        <v>45041</v>
      </c>
      <c r="H9" s="27">
        <v>45042</v>
      </c>
      <c r="I9" s="27">
        <v>45043</v>
      </c>
      <c r="J9" s="27">
        <v>45044</v>
      </c>
      <c r="K9" s="27">
        <v>45045</v>
      </c>
      <c r="L9" s="27">
        <v>45046</v>
      </c>
      <c r="M9" s="27">
        <v>45047</v>
      </c>
      <c r="N9" s="27">
        <v>45048</v>
      </c>
      <c r="O9" s="27">
        <v>45049</v>
      </c>
      <c r="P9" s="27">
        <v>45050</v>
      </c>
      <c r="Q9" s="27">
        <v>45051</v>
      </c>
      <c r="R9" s="27">
        <v>45052</v>
      </c>
      <c r="S9" s="27">
        <v>45053</v>
      </c>
      <c r="T9" s="27">
        <v>45054</v>
      </c>
      <c r="U9" s="27">
        <v>45055</v>
      </c>
      <c r="V9" s="27">
        <v>45056</v>
      </c>
      <c r="W9" s="27">
        <v>45057</v>
      </c>
      <c r="X9" s="27">
        <v>45058</v>
      </c>
      <c r="Y9" s="27">
        <v>45059</v>
      </c>
      <c r="Z9" s="27">
        <v>45060</v>
      </c>
      <c r="AA9" s="27">
        <v>45061</v>
      </c>
      <c r="AB9" s="27">
        <v>45062</v>
      </c>
      <c r="AC9" s="27">
        <v>45063</v>
      </c>
      <c r="AD9" s="27">
        <v>45064</v>
      </c>
      <c r="AE9" s="27">
        <v>45065</v>
      </c>
      <c r="AF9" s="27">
        <v>45066</v>
      </c>
      <c r="AG9" s="27">
        <v>45067</v>
      </c>
      <c r="AH9" s="27">
        <v>45068</v>
      </c>
      <c r="AI9" s="27">
        <v>45069</v>
      </c>
      <c r="AJ9" s="27">
        <v>45070</v>
      </c>
      <c r="AK9" s="27">
        <v>45071</v>
      </c>
      <c r="AL9" s="27">
        <v>45072</v>
      </c>
      <c r="AM9" s="27">
        <v>45073</v>
      </c>
      <c r="AN9" s="27">
        <v>45074</v>
      </c>
      <c r="AO9" s="27">
        <v>45075</v>
      </c>
      <c r="AP9" s="27">
        <v>45076</v>
      </c>
      <c r="AQ9" s="27">
        <v>45077</v>
      </c>
      <c r="AR9" s="27">
        <v>45078</v>
      </c>
      <c r="AS9" s="27">
        <v>45079</v>
      </c>
      <c r="AT9" s="27">
        <v>45080</v>
      </c>
      <c r="AU9" s="27">
        <v>45081</v>
      </c>
      <c r="AV9" s="27">
        <v>45082</v>
      </c>
      <c r="AW9" s="27">
        <v>45083</v>
      </c>
      <c r="AX9" s="27">
        <v>45084</v>
      </c>
      <c r="AY9" s="27">
        <v>45085</v>
      </c>
      <c r="AZ9" s="139" t="s">
        <v>59</v>
      </c>
      <c r="BA9" s="140"/>
      <c r="BB9" s="141"/>
      <c r="BC9" s="142" t="s">
        <v>61</v>
      </c>
      <c r="BD9" s="143"/>
      <c r="BE9" s="144"/>
      <c r="BF9" s="147" t="s">
        <v>58</v>
      </c>
      <c r="BG9" s="148"/>
      <c r="BH9" s="149"/>
      <c r="BI9" s="150" t="s">
        <v>63</v>
      </c>
      <c r="BJ9" s="151"/>
      <c r="BK9" s="152"/>
      <c r="BL9" s="136" t="s">
        <v>54</v>
      </c>
      <c r="BM9" s="137"/>
      <c r="BN9" s="138"/>
      <c r="BO9" s="133" t="s">
        <v>57</v>
      </c>
      <c r="BP9" s="134"/>
      <c r="BQ9" s="135"/>
      <c r="BR9" s="130" t="s">
        <v>62</v>
      </c>
      <c r="BS9" s="131"/>
      <c r="BT9" s="132"/>
      <c r="BU9" s="45" t="s">
        <v>60</v>
      </c>
      <c r="BV9" s="133" t="s">
        <v>55</v>
      </c>
      <c r="BW9" s="134"/>
      <c r="BX9" s="135"/>
      <c r="BY9" s="130" t="s">
        <v>56</v>
      </c>
      <c r="BZ9" s="131"/>
      <c r="CA9" s="132"/>
    </row>
    <row r="10" spans="1:79" ht="23.1" customHeight="1" x14ac:dyDescent="0.35">
      <c r="A10" s="32">
        <v>1</v>
      </c>
      <c r="B10" s="46" t="s">
        <v>87</v>
      </c>
      <c r="C10" s="47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124">
        <f>COUNTIF(C10:AY10,"A")</f>
        <v>0</v>
      </c>
      <c r="BA10" s="125"/>
      <c r="BB10" s="126"/>
      <c r="BC10" s="124">
        <f>COUNTIF(C10:AY10,"T")</f>
        <v>0</v>
      </c>
      <c r="BD10" s="125"/>
      <c r="BE10" s="126"/>
      <c r="BF10" s="124">
        <f>ROUNDDOWN(BC10/3,0)</f>
        <v>0</v>
      </c>
      <c r="BG10" s="125"/>
      <c r="BH10" s="126"/>
      <c r="BI10" s="124">
        <f>COUNTIF(C10:AY10,"FJ")</f>
        <v>0</v>
      </c>
      <c r="BJ10" s="125"/>
      <c r="BK10" s="126"/>
      <c r="BL10" s="124">
        <f>COUNTIF(C10:AY10,"F")</f>
        <v>0</v>
      </c>
      <c r="BM10" s="125"/>
      <c r="BN10" s="126"/>
      <c r="BO10" s="124">
        <f>COUNTIF(C10:AY10,"*")</f>
        <v>0</v>
      </c>
      <c r="BP10" s="125"/>
      <c r="BQ10" s="126"/>
      <c r="BR10" s="124">
        <f>BL10+BF10</f>
        <v>0</v>
      </c>
      <c r="BS10" s="125"/>
      <c r="BT10" s="126"/>
      <c r="BU10" s="2">
        <f>BO10-BR10</f>
        <v>0</v>
      </c>
      <c r="BV10" s="127" t="e">
        <f>(100*BU10)/BO10</f>
        <v>#DIV/0!</v>
      </c>
      <c r="BW10" s="128"/>
      <c r="BX10" s="129"/>
      <c r="BY10" s="127" t="e">
        <f>(100*BR10)/BO10</f>
        <v>#DIV/0!</v>
      </c>
      <c r="BZ10" s="128"/>
      <c r="CA10" s="129"/>
    </row>
    <row r="11" spans="1:79" ht="23.1" customHeight="1" x14ac:dyDescent="0.35">
      <c r="A11" s="33">
        <v>2</v>
      </c>
      <c r="B11" s="48" t="s">
        <v>80</v>
      </c>
      <c r="C11" s="47"/>
      <c r="D11" s="44"/>
      <c r="E11" s="44"/>
      <c r="F11" s="44"/>
      <c r="G11" s="44"/>
      <c r="H11" s="44"/>
      <c r="I11" s="44"/>
      <c r="J11" s="44"/>
      <c r="K11" s="44"/>
      <c r="L11" s="44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124">
        <f t="shared" ref="AZ11:AZ30" si="0">COUNTIF(C11:AY11,"A")</f>
        <v>0</v>
      </c>
      <c r="BA11" s="125"/>
      <c r="BB11" s="126"/>
      <c r="BC11" s="124">
        <f t="shared" ref="BC11:BC30" si="1">COUNTIF(C11:AY11,"T")</f>
        <v>0</v>
      </c>
      <c r="BD11" s="125"/>
      <c r="BE11" s="126"/>
      <c r="BF11" s="124">
        <f t="shared" ref="BF11:BF30" si="2">ROUNDDOWN(BC11/3,0)</f>
        <v>0</v>
      </c>
      <c r="BG11" s="125"/>
      <c r="BH11" s="126"/>
      <c r="BI11" s="124">
        <f t="shared" ref="BI11:BI30" si="3">COUNTIF(C11:AY11,"FJ")</f>
        <v>0</v>
      </c>
      <c r="BJ11" s="125"/>
      <c r="BK11" s="126"/>
      <c r="BL11" s="124">
        <f t="shared" ref="BL11:BL30" si="4">COUNTIF(C11:AY11,"f")</f>
        <v>0</v>
      </c>
      <c r="BM11" s="125"/>
      <c r="BN11" s="126"/>
      <c r="BO11" s="124">
        <f t="shared" ref="BO11:BO30" si="5">COUNTIF(C11:AY11,"*")</f>
        <v>0</v>
      </c>
      <c r="BP11" s="125"/>
      <c r="BQ11" s="126"/>
      <c r="BR11" s="124">
        <f t="shared" ref="BR11:BR30" si="6">BL11+BF11</f>
        <v>0</v>
      </c>
      <c r="BS11" s="125"/>
      <c r="BT11" s="126"/>
      <c r="BU11" s="2">
        <f t="shared" ref="BU11:BU30" si="7">BO11-BR11</f>
        <v>0</v>
      </c>
      <c r="BV11" s="127" t="e">
        <f t="shared" ref="BV11:BV30" si="8">(100*BU11)/BO11</f>
        <v>#DIV/0!</v>
      </c>
      <c r="BW11" s="128"/>
      <c r="BX11" s="129"/>
      <c r="BY11" s="127" t="e">
        <f t="shared" ref="BY11:BY30" si="9">(100*BR11)/BO11</f>
        <v>#DIV/0!</v>
      </c>
      <c r="BZ11" s="128"/>
      <c r="CA11" s="129"/>
    </row>
    <row r="12" spans="1:79" ht="23.1" customHeight="1" x14ac:dyDescent="0.35">
      <c r="A12" s="32">
        <v>3</v>
      </c>
      <c r="B12" s="46" t="s">
        <v>73</v>
      </c>
      <c r="C12" s="47"/>
      <c r="D12" s="44"/>
      <c r="E12" s="44"/>
      <c r="F12" s="44"/>
      <c r="G12" s="44"/>
      <c r="H12" s="44"/>
      <c r="I12" s="44"/>
      <c r="J12" s="44"/>
      <c r="K12" s="44"/>
      <c r="L12" s="44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24">
        <f t="shared" si="0"/>
        <v>0</v>
      </c>
      <c r="BA12" s="125"/>
      <c r="BB12" s="126"/>
      <c r="BC12" s="124">
        <f t="shared" si="1"/>
        <v>0</v>
      </c>
      <c r="BD12" s="125"/>
      <c r="BE12" s="126"/>
      <c r="BF12" s="124">
        <f t="shared" si="2"/>
        <v>0</v>
      </c>
      <c r="BG12" s="125"/>
      <c r="BH12" s="126"/>
      <c r="BI12" s="124">
        <f t="shared" si="3"/>
        <v>0</v>
      </c>
      <c r="BJ12" s="125"/>
      <c r="BK12" s="126"/>
      <c r="BL12" s="124">
        <f t="shared" si="4"/>
        <v>0</v>
      </c>
      <c r="BM12" s="125"/>
      <c r="BN12" s="126"/>
      <c r="BO12" s="124">
        <f t="shared" si="5"/>
        <v>0</v>
      </c>
      <c r="BP12" s="125"/>
      <c r="BQ12" s="126"/>
      <c r="BR12" s="124">
        <f t="shared" si="6"/>
        <v>0</v>
      </c>
      <c r="BS12" s="125"/>
      <c r="BT12" s="126"/>
      <c r="BU12" s="2">
        <f t="shared" si="7"/>
        <v>0</v>
      </c>
      <c r="BV12" s="127" t="e">
        <f t="shared" si="8"/>
        <v>#DIV/0!</v>
      </c>
      <c r="BW12" s="128"/>
      <c r="BX12" s="129"/>
      <c r="BY12" s="127" t="e">
        <f t="shared" si="9"/>
        <v>#DIV/0!</v>
      </c>
      <c r="BZ12" s="128"/>
      <c r="CA12" s="129"/>
    </row>
    <row r="13" spans="1:79" ht="23.1" customHeight="1" x14ac:dyDescent="0.35">
      <c r="A13" s="33">
        <v>4</v>
      </c>
      <c r="B13" s="48" t="s">
        <v>88</v>
      </c>
      <c r="C13" s="47"/>
      <c r="D13" s="44"/>
      <c r="E13" s="44"/>
      <c r="F13" s="44"/>
      <c r="G13" s="44"/>
      <c r="H13" s="44"/>
      <c r="I13" s="44"/>
      <c r="J13" s="44"/>
      <c r="K13" s="44"/>
      <c r="L13" s="44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24">
        <f t="shared" si="0"/>
        <v>0</v>
      </c>
      <c r="BA13" s="125"/>
      <c r="BB13" s="126"/>
      <c r="BC13" s="124">
        <f t="shared" si="1"/>
        <v>0</v>
      </c>
      <c r="BD13" s="125"/>
      <c r="BE13" s="126"/>
      <c r="BF13" s="124">
        <f t="shared" si="2"/>
        <v>0</v>
      </c>
      <c r="BG13" s="125"/>
      <c r="BH13" s="126"/>
      <c r="BI13" s="124">
        <f t="shared" si="3"/>
        <v>0</v>
      </c>
      <c r="BJ13" s="125"/>
      <c r="BK13" s="126"/>
      <c r="BL13" s="124">
        <f t="shared" si="4"/>
        <v>0</v>
      </c>
      <c r="BM13" s="125"/>
      <c r="BN13" s="126"/>
      <c r="BO13" s="124">
        <f t="shared" si="5"/>
        <v>0</v>
      </c>
      <c r="BP13" s="125"/>
      <c r="BQ13" s="126"/>
      <c r="BR13" s="124">
        <f t="shared" si="6"/>
        <v>0</v>
      </c>
      <c r="BS13" s="125"/>
      <c r="BT13" s="126"/>
      <c r="BU13" s="2">
        <f t="shared" si="7"/>
        <v>0</v>
      </c>
      <c r="BV13" s="127" t="e">
        <f t="shared" si="8"/>
        <v>#DIV/0!</v>
      </c>
      <c r="BW13" s="128"/>
      <c r="BX13" s="129"/>
      <c r="BY13" s="127" t="e">
        <f t="shared" si="9"/>
        <v>#DIV/0!</v>
      </c>
      <c r="BZ13" s="128"/>
      <c r="CA13" s="129"/>
    </row>
    <row r="14" spans="1:79" ht="23.1" customHeight="1" x14ac:dyDescent="0.35">
      <c r="A14" s="32">
        <v>5</v>
      </c>
      <c r="B14" s="46" t="s">
        <v>76</v>
      </c>
      <c r="C14" s="47"/>
      <c r="D14" s="44"/>
      <c r="E14" s="44"/>
      <c r="F14" s="44"/>
      <c r="G14" s="44"/>
      <c r="H14" s="44"/>
      <c r="I14" s="44"/>
      <c r="J14" s="44"/>
      <c r="K14" s="44"/>
      <c r="L14" s="44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24">
        <f t="shared" si="0"/>
        <v>0</v>
      </c>
      <c r="BA14" s="125"/>
      <c r="BB14" s="126"/>
      <c r="BC14" s="124">
        <f t="shared" si="1"/>
        <v>0</v>
      </c>
      <c r="BD14" s="125"/>
      <c r="BE14" s="126"/>
      <c r="BF14" s="124">
        <f t="shared" si="2"/>
        <v>0</v>
      </c>
      <c r="BG14" s="125"/>
      <c r="BH14" s="126"/>
      <c r="BI14" s="124">
        <f t="shared" si="3"/>
        <v>0</v>
      </c>
      <c r="BJ14" s="125"/>
      <c r="BK14" s="126"/>
      <c r="BL14" s="124">
        <f t="shared" si="4"/>
        <v>0</v>
      </c>
      <c r="BM14" s="125"/>
      <c r="BN14" s="126"/>
      <c r="BO14" s="124">
        <f t="shared" si="5"/>
        <v>0</v>
      </c>
      <c r="BP14" s="125"/>
      <c r="BQ14" s="126"/>
      <c r="BR14" s="124">
        <f t="shared" si="6"/>
        <v>0</v>
      </c>
      <c r="BS14" s="125"/>
      <c r="BT14" s="126"/>
      <c r="BU14" s="2">
        <f t="shared" si="7"/>
        <v>0</v>
      </c>
      <c r="BV14" s="127" t="e">
        <f t="shared" si="8"/>
        <v>#DIV/0!</v>
      </c>
      <c r="BW14" s="128"/>
      <c r="BX14" s="129"/>
      <c r="BY14" s="127" t="e">
        <f t="shared" si="9"/>
        <v>#DIV/0!</v>
      </c>
      <c r="BZ14" s="128"/>
      <c r="CA14" s="129"/>
    </row>
    <row r="15" spans="1:79" ht="23.1" customHeight="1" x14ac:dyDescent="0.35">
      <c r="A15" s="33">
        <v>6</v>
      </c>
      <c r="B15" s="48" t="s">
        <v>81</v>
      </c>
      <c r="C15" s="47"/>
      <c r="D15" s="44"/>
      <c r="E15" s="44"/>
      <c r="F15" s="44"/>
      <c r="G15" s="44"/>
      <c r="H15" s="44"/>
      <c r="I15" s="44"/>
      <c r="J15" s="44"/>
      <c r="K15" s="44"/>
      <c r="L15" s="44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24">
        <f t="shared" si="0"/>
        <v>0</v>
      </c>
      <c r="BA15" s="125"/>
      <c r="BB15" s="126"/>
      <c r="BC15" s="124">
        <f t="shared" si="1"/>
        <v>0</v>
      </c>
      <c r="BD15" s="125"/>
      <c r="BE15" s="126"/>
      <c r="BF15" s="124">
        <f t="shared" si="2"/>
        <v>0</v>
      </c>
      <c r="BG15" s="125"/>
      <c r="BH15" s="126"/>
      <c r="BI15" s="124">
        <f t="shared" si="3"/>
        <v>0</v>
      </c>
      <c r="BJ15" s="125"/>
      <c r="BK15" s="126"/>
      <c r="BL15" s="124">
        <f t="shared" si="4"/>
        <v>0</v>
      </c>
      <c r="BM15" s="125"/>
      <c r="BN15" s="126"/>
      <c r="BO15" s="124">
        <f t="shared" si="5"/>
        <v>0</v>
      </c>
      <c r="BP15" s="125"/>
      <c r="BQ15" s="126"/>
      <c r="BR15" s="124">
        <f t="shared" si="6"/>
        <v>0</v>
      </c>
      <c r="BS15" s="125"/>
      <c r="BT15" s="126"/>
      <c r="BU15" s="2">
        <f t="shared" si="7"/>
        <v>0</v>
      </c>
      <c r="BV15" s="127" t="e">
        <f t="shared" si="8"/>
        <v>#DIV/0!</v>
      </c>
      <c r="BW15" s="128"/>
      <c r="BX15" s="129"/>
      <c r="BY15" s="127" t="e">
        <f t="shared" si="9"/>
        <v>#DIV/0!</v>
      </c>
      <c r="BZ15" s="128"/>
      <c r="CA15" s="129"/>
    </row>
    <row r="16" spans="1:79" ht="23.1" customHeight="1" x14ac:dyDescent="0.35">
      <c r="A16" s="32">
        <v>7</v>
      </c>
      <c r="B16" s="46" t="s">
        <v>89</v>
      </c>
      <c r="C16" s="47"/>
      <c r="D16" s="44"/>
      <c r="E16" s="44"/>
      <c r="F16" s="44"/>
      <c r="G16" s="44"/>
      <c r="H16" s="44"/>
      <c r="I16" s="44"/>
      <c r="J16" s="44"/>
      <c r="K16" s="44"/>
      <c r="L16" s="44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24">
        <f t="shared" si="0"/>
        <v>0</v>
      </c>
      <c r="BA16" s="125"/>
      <c r="BB16" s="126"/>
      <c r="BC16" s="124">
        <f t="shared" si="1"/>
        <v>0</v>
      </c>
      <c r="BD16" s="125"/>
      <c r="BE16" s="126"/>
      <c r="BF16" s="124">
        <f t="shared" si="2"/>
        <v>0</v>
      </c>
      <c r="BG16" s="125"/>
      <c r="BH16" s="126"/>
      <c r="BI16" s="124">
        <f t="shared" si="3"/>
        <v>0</v>
      </c>
      <c r="BJ16" s="125"/>
      <c r="BK16" s="126"/>
      <c r="BL16" s="124">
        <f t="shared" si="4"/>
        <v>0</v>
      </c>
      <c r="BM16" s="125"/>
      <c r="BN16" s="126"/>
      <c r="BO16" s="124">
        <f t="shared" si="5"/>
        <v>0</v>
      </c>
      <c r="BP16" s="125"/>
      <c r="BQ16" s="126"/>
      <c r="BR16" s="124">
        <f t="shared" si="6"/>
        <v>0</v>
      </c>
      <c r="BS16" s="125"/>
      <c r="BT16" s="126"/>
      <c r="BU16" s="2">
        <f t="shared" si="7"/>
        <v>0</v>
      </c>
      <c r="BV16" s="127" t="e">
        <f t="shared" si="8"/>
        <v>#DIV/0!</v>
      </c>
      <c r="BW16" s="128"/>
      <c r="BX16" s="129"/>
      <c r="BY16" s="127" t="e">
        <f t="shared" si="9"/>
        <v>#DIV/0!</v>
      </c>
      <c r="BZ16" s="128"/>
      <c r="CA16" s="129"/>
    </row>
    <row r="17" spans="1:79" ht="23.1" customHeight="1" x14ac:dyDescent="0.35">
      <c r="A17" s="33">
        <v>8</v>
      </c>
      <c r="B17" s="49" t="s">
        <v>82</v>
      </c>
      <c r="C17" s="47"/>
      <c r="D17" s="44"/>
      <c r="E17" s="44"/>
      <c r="F17" s="44"/>
      <c r="G17" s="44"/>
      <c r="H17" s="44"/>
      <c r="I17" s="44"/>
      <c r="J17" s="44"/>
      <c r="K17" s="44"/>
      <c r="L17" s="44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24">
        <f t="shared" si="0"/>
        <v>0</v>
      </c>
      <c r="BA17" s="125"/>
      <c r="BB17" s="126"/>
      <c r="BC17" s="124">
        <f t="shared" si="1"/>
        <v>0</v>
      </c>
      <c r="BD17" s="125"/>
      <c r="BE17" s="126"/>
      <c r="BF17" s="124">
        <f t="shared" si="2"/>
        <v>0</v>
      </c>
      <c r="BG17" s="125"/>
      <c r="BH17" s="126"/>
      <c r="BI17" s="124">
        <f t="shared" si="3"/>
        <v>0</v>
      </c>
      <c r="BJ17" s="125"/>
      <c r="BK17" s="126"/>
      <c r="BL17" s="124">
        <f t="shared" si="4"/>
        <v>0</v>
      </c>
      <c r="BM17" s="125"/>
      <c r="BN17" s="126"/>
      <c r="BO17" s="124">
        <f t="shared" si="5"/>
        <v>0</v>
      </c>
      <c r="BP17" s="125"/>
      <c r="BQ17" s="126"/>
      <c r="BR17" s="124">
        <f t="shared" si="6"/>
        <v>0</v>
      </c>
      <c r="BS17" s="125"/>
      <c r="BT17" s="126"/>
      <c r="BU17" s="2">
        <f t="shared" si="7"/>
        <v>0</v>
      </c>
      <c r="BV17" s="127" t="e">
        <f t="shared" si="8"/>
        <v>#DIV/0!</v>
      </c>
      <c r="BW17" s="128"/>
      <c r="BX17" s="129"/>
      <c r="BY17" s="127" t="e">
        <f t="shared" si="9"/>
        <v>#DIV/0!</v>
      </c>
      <c r="BZ17" s="128"/>
      <c r="CA17" s="129"/>
    </row>
    <row r="18" spans="1:79" ht="23.1" customHeight="1" x14ac:dyDescent="0.35">
      <c r="A18" s="32">
        <v>9</v>
      </c>
      <c r="B18" s="46" t="s">
        <v>74</v>
      </c>
      <c r="C18" s="47"/>
      <c r="D18" s="44"/>
      <c r="E18" s="44"/>
      <c r="F18" s="44"/>
      <c r="G18" s="44"/>
      <c r="H18" s="44"/>
      <c r="I18" s="44"/>
      <c r="J18" s="44"/>
      <c r="K18" s="44"/>
      <c r="L18" s="44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24">
        <f t="shared" si="0"/>
        <v>0</v>
      </c>
      <c r="BA18" s="125"/>
      <c r="BB18" s="126"/>
      <c r="BC18" s="124">
        <f t="shared" si="1"/>
        <v>0</v>
      </c>
      <c r="BD18" s="125"/>
      <c r="BE18" s="126"/>
      <c r="BF18" s="124">
        <f t="shared" si="2"/>
        <v>0</v>
      </c>
      <c r="BG18" s="125"/>
      <c r="BH18" s="126"/>
      <c r="BI18" s="124">
        <f t="shared" si="3"/>
        <v>0</v>
      </c>
      <c r="BJ18" s="125"/>
      <c r="BK18" s="126"/>
      <c r="BL18" s="124">
        <f t="shared" si="4"/>
        <v>0</v>
      </c>
      <c r="BM18" s="125"/>
      <c r="BN18" s="126"/>
      <c r="BO18" s="124">
        <f t="shared" si="5"/>
        <v>0</v>
      </c>
      <c r="BP18" s="125"/>
      <c r="BQ18" s="126"/>
      <c r="BR18" s="124">
        <f t="shared" si="6"/>
        <v>0</v>
      </c>
      <c r="BS18" s="125"/>
      <c r="BT18" s="126"/>
      <c r="BU18" s="2">
        <f t="shared" si="7"/>
        <v>0</v>
      </c>
      <c r="BV18" s="127" t="e">
        <f t="shared" si="8"/>
        <v>#DIV/0!</v>
      </c>
      <c r="BW18" s="128"/>
      <c r="BX18" s="129"/>
      <c r="BY18" s="127" t="e">
        <f t="shared" si="9"/>
        <v>#DIV/0!</v>
      </c>
      <c r="BZ18" s="128"/>
      <c r="CA18" s="129"/>
    </row>
    <row r="19" spans="1:79" ht="23.1" customHeight="1" x14ac:dyDescent="0.35">
      <c r="A19" s="33">
        <v>10</v>
      </c>
      <c r="B19" s="48" t="s">
        <v>83</v>
      </c>
      <c r="C19" s="47"/>
      <c r="D19" s="44"/>
      <c r="E19" s="44"/>
      <c r="F19" s="44"/>
      <c r="G19" s="44"/>
      <c r="H19" s="44"/>
      <c r="I19" s="44"/>
      <c r="J19" s="44"/>
      <c r="K19" s="44"/>
      <c r="L19" s="44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24">
        <f t="shared" si="0"/>
        <v>0</v>
      </c>
      <c r="BA19" s="125"/>
      <c r="BB19" s="126"/>
      <c r="BC19" s="124">
        <f t="shared" si="1"/>
        <v>0</v>
      </c>
      <c r="BD19" s="125"/>
      <c r="BE19" s="126"/>
      <c r="BF19" s="124">
        <f t="shared" si="2"/>
        <v>0</v>
      </c>
      <c r="BG19" s="125"/>
      <c r="BH19" s="126"/>
      <c r="BI19" s="124">
        <f t="shared" si="3"/>
        <v>0</v>
      </c>
      <c r="BJ19" s="125"/>
      <c r="BK19" s="126"/>
      <c r="BL19" s="124">
        <f t="shared" si="4"/>
        <v>0</v>
      </c>
      <c r="BM19" s="125"/>
      <c r="BN19" s="126"/>
      <c r="BO19" s="124">
        <f t="shared" si="5"/>
        <v>0</v>
      </c>
      <c r="BP19" s="125"/>
      <c r="BQ19" s="126"/>
      <c r="BR19" s="124">
        <f t="shared" si="6"/>
        <v>0</v>
      </c>
      <c r="BS19" s="125"/>
      <c r="BT19" s="126"/>
      <c r="BU19" s="2">
        <f t="shared" si="7"/>
        <v>0</v>
      </c>
      <c r="BV19" s="127" t="e">
        <f t="shared" si="8"/>
        <v>#DIV/0!</v>
      </c>
      <c r="BW19" s="128"/>
      <c r="BX19" s="129"/>
      <c r="BY19" s="127" t="e">
        <f t="shared" si="9"/>
        <v>#DIV/0!</v>
      </c>
      <c r="BZ19" s="128"/>
      <c r="CA19" s="129"/>
    </row>
    <row r="20" spans="1:79" ht="23.1" customHeight="1" x14ac:dyDescent="0.35">
      <c r="A20" s="32">
        <v>11</v>
      </c>
      <c r="B20" s="46" t="s">
        <v>77</v>
      </c>
      <c r="C20" s="47"/>
      <c r="D20" s="44"/>
      <c r="E20" s="44"/>
      <c r="F20" s="44"/>
      <c r="G20" s="44"/>
      <c r="H20" s="44"/>
      <c r="I20" s="44"/>
      <c r="J20" s="44"/>
      <c r="K20" s="44"/>
      <c r="L20" s="44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24">
        <f t="shared" si="0"/>
        <v>0</v>
      </c>
      <c r="BA20" s="125"/>
      <c r="BB20" s="126"/>
      <c r="BC20" s="124">
        <f t="shared" si="1"/>
        <v>0</v>
      </c>
      <c r="BD20" s="125"/>
      <c r="BE20" s="126"/>
      <c r="BF20" s="124">
        <f t="shared" si="2"/>
        <v>0</v>
      </c>
      <c r="BG20" s="125"/>
      <c r="BH20" s="126"/>
      <c r="BI20" s="124">
        <f t="shared" si="3"/>
        <v>0</v>
      </c>
      <c r="BJ20" s="125"/>
      <c r="BK20" s="126"/>
      <c r="BL20" s="124">
        <f t="shared" si="4"/>
        <v>0</v>
      </c>
      <c r="BM20" s="125"/>
      <c r="BN20" s="126"/>
      <c r="BO20" s="124">
        <f t="shared" si="5"/>
        <v>0</v>
      </c>
      <c r="BP20" s="125"/>
      <c r="BQ20" s="126"/>
      <c r="BR20" s="124">
        <f t="shared" si="6"/>
        <v>0</v>
      </c>
      <c r="BS20" s="125"/>
      <c r="BT20" s="126"/>
      <c r="BU20" s="2">
        <f t="shared" si="7"/>
        <v>0</v>
      </c>
      <c r="BV20" s="127" t="e">
        <f t="shared" si="8"/>
        <v>#DIV/0!</v>
      </c>
      <c r="BW20" s="128"/>
      <c r="BX20" s="129"/>
      <c r="BY20" s="127" t="e">
        <f t="shared" si="9"/>
        <v>#DIV/0!</v>
      </c>
      <c r="BZ20" s="128"/>
      <c r="CA20" s="129"/>
    </row>
    <row r="21" spans="1:79" ht="23.1" customHeight="1" x14ac:dyDescent="0.35">
      <c r="A21" s="33">
        <v>12</v>
      </c>
      <c r="B21" s="48" t="s">
        <v>84</v>
      </c>
      <c r="C21" s="47"/>
      <c r="D21" s="44"/>
      <c r="E21" s="44"/>
      <c r="F21" s="44"/>
      <c r="G21" s="44"/>
      <c r="H21" s="44"/>
      <c r="I21" s="44"/>
      <c r="J21" s="44"/>
      <c r="K21" s="44"/>
      <c r="L21" s="44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24">
        <f t="shared" si="0"/>
        <v>0</v>
      </c>
      <c r="BA21" s="125"/>
      <c r="BB21" s="126"/>
      <c r="BC21" s="124">
        <f t="shared" si="1"/>
        <v>0</v>
      </c>
      <c r="BD21" s="125"/>
      <c r="BE21" s="126"/>
      <c r="BF21" s="124">
        <f t="shared" si="2"/>
        <v>0</v>
      </c>
      <c r="BG21" s="125"/>
      <c r="BH21" s="126"/>
      <c r="BI21" s="124">
        <f t="shared" si="3"/>
        <v>0</v>
      </c>
      <c r="BJ21" s="125"/>
      <c r="BK21" s="126"/>
      <c r="BL21" s="124">
        <f t="shared" si="4"/>
        <v>0</v>
      </c>
      <c r="BM21" s="125"/>
      <c r="BN21" s="126"/>
      <c r="BO21" s="124">
        <f t="shared" si="5"/>
        <v>0</v>
      </c>
      <c r="BP21" s="125"/>
      <c r="BQ21" s="126"/>
      <c r="BR21" s="124">
        <f t="shared" si="6"/>
        <v>0</v>
      </c>
      <c r="BS21" s="125"/>
      <c r="BT21" s="126"/>
      <c r="BU21" s="2">
        <f t="shared" si="7"/>
        <v>0</v>
      </c>
      <c r="BV21" s="127" t="e">
        <f t="shared" si="8"/>
        <v>#DIV/0!</v>
      </c>
      <c r="BW21" s="128"/>
      <c r="BX21" s="129"/>
      <c r="BY21" s="127" t="e">
        <f t="shared" si="9"/>
        <v>#DIV/0!</v>
      </c>
      <c r="BZ21" s="128"/>
      <c r="CA21" s="129"/>
    </row>
    <row r="22" spans="1:79" ht="23.1" customHeight="1" x14ac:dyDescent="0.35">
      <c r="A22" s="32">
        <v>13</v>
      </c>
      <c r="B22" s="46" t="s">
        <v>78</v>
      </c>
      <c r="C22" s="47"/>
      <c r="D22" s="44"/>
      <c r="E22" s="44"/>
      <c r="F22" s="44"/>
      <c r="G22" s="44"/>
      <c r="H22" s="44"/>
      <c r="I22" s="44"/>
      <c r="J22" s="44"/>
      <c r="K22" s="44"/>
      <c r="L22" s="44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24">
        <f t="shared" si="0"/>
        <v>0</v>
      </c>
      <c r="BA22" s="125"/>
      <c r="BB22" s="126"/>
      <c r="BC22" s="124">
        <f t="shared" si="1"/>
        <v>0</v>
      </c>
      <c r="BD22" s="125"/>
      <c r="BE22" s="126"/>
      <c r="BF22" s="124">
        <f t="shared" si="2"/>
        <v>0</v>
      </c>
      <c r="BG22" s="125"/>
      <c r="BH22" s="126"/>
      <c r="BI22" s="124">
        <f t="shared" si="3"/>
        <v>0</v>
      </c>
      <c r="BJ22" s="125"/>
      <c r="BK22" s="126"/>
      <c r="BL22" s="124">
        <f t="shared" si="4"/>
        <v>0</v>
      </c>
      <c r="BM22" s="125"/>
      <c r="BN22" s="126"/>
      <c r="BO22" s="124">
        <f t="shared" si="5"/>
        <v>0</v>
      </c>
      <c r="BP22" s="125"/>
      <c r="BQ22" s="126"/>
      <c r="BR22" s="124">
        <f t="shared" si="6"/>
        <v>0</v>
      </c>
      <c r="BS22" s="125"/>
      <c r="BT22" s="126"/>
      <c r="BU22" s="2">
        <f t="shared" si="7"/>
        <v>0</v>
      </c>
      <c r="BV22" s="127" t="e">
        <f t="shared" si="8"/>
        <v>#DIV/0!</v>
      </c>
      <c r="BW22" s="128"/>
      <c r="BX22" s="129"/>
      <c r="BY22" s="127" t="e">
        <f t="shared" si="9"/>
        <v>#DIV/0!</v>
      </c>
      <c r="BZ22" s="128"/>
      <c r="CA22" s="129"/>
    </row>
    <row r="23" spans="1:79" ht="23.1" customHeight="1" x14ac:dyDescent="0.35">
      <c r="A23" s="33">
        <v>14</v>
      </c>
      <c r="B23" s="49" t="s">
        <v>90</v>
      </c>
      <c r="C23" s="47"/>
      <c r="D23" s="44"/>
      <c r="E23" s="44"/>
      <c r="F23" s="44"/>
      <c r="G23" s="44"/>
      <c r="H23" s="44"/>
      <c r="I23" s="44"/>
      <c r="J23" s="44"/>
      <c r="K23" s="44"/>
      <c r="L23" s="44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24">
        <f t="shared" si="0"/>
        <v>0</v>
      </c>
      <c r="BA23" s="125"/>
      <c r="BB23" s="126"/>
      <c r="BC23" s="124">
        <f t="shared" si="1"/>
        <v>0</v>
      </c>
      <c r="BD23" s="125"/>
      <c r="BE23" s="126"/>
      <c r="BF23" s="124">
        <f t="shared" si="2"/>
        <v>0</v>
      </c>
      <c r="BG23" s="125"/>
      <c r="BH23" s="126"/>
      <c r="BI23" s="124">
        <f t="shared" si="3"/>
        <v>0</v>
      </c>
      <c r="BJ23" s="125"/>
      <c r="BK23" s="126"/>
      <c r="BL23" s="124">
        <f t="shared" si="4"/>
        <v>0</v>
      </c>
      <c r="BM23" s="125"/>
      <c r="BN23" s="126"/>
      <c r="BO23" s="124">
        <f t="shared" si="5"/>
        <v>0</v>
      </c>
      <c r="BP23" s="125"/>
      <c r="BQ23" s="126"/>
      <c r="BR23" s="124">
        <f t="shared" si="6"/>
        <v>0</v>
      </c>
      <c r="BS23" s="125"/>
      <c r="BT23" s="126"/>
      <c r="BU23" s="2">
        <f t="shared" si="7"/>
        <v>0</v>
      </c>
      <c r="BV23" s="127" t="e">
        <f t="shared" si="8"/>
        <v>#DIV/0!</v>
      </c>
      <c r="BW23" s="128"/>
      <c r="BX23" s="129"/>
      <c r="BY23" s="127" t="e">
        <f t="shared" si="9"/>
        <v>#DIV/0!</v>
      </c>
      <c r="BZ23" s="128"/>
      <c r="CA23" s="129"/>
    </row>
    <row r="24" spans="1:79" ht="23.1" customHeight="1" x14ac:dyDescent="0.35">
      <c r="A24" s="32">
        <v>15</v>
      </c>
      <c r="B24" s="46" t="s">
        <v>91</v>
      </c>
      <c r="C24" s="47"/>
      <c r="D24" s="44"/>
      <c r="E24" s="44"/>
      <c r="F24" s="44"/>
      <c r="G24" s="44"/>
      <c r="H24" s="44"/>
      <c r="I24" s="44"/>
      <c r="J24" s="44"/>
      <c r="K24" s="44"/>
      <c r="L24" s="44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24">
        <f t="shared" si="0"/>
        <v>0</v>
      </c>
      <c r="BA24" s="125"/>
      <c r="BB24" s="126"/>
      <c r="BC24" s="124">
        <f t="shared" si="1"/>
        <v>0</v>
      </c>
      <c r="BD24" s="125"/>
      <c r="BE24" s="126"/>
      <c r="BF24" s="124">
        <f t="shared" si="2"/>
        <v>0</v>
      </c>
      <c r="BG24" s="125"/>
      <c r="BH24" s="126"/>
      <c r="BI24" s="124">
        <f t="shared" si="3"/>
        <v>0</v>
      </c>
      <c r="BJ24" s="125"/>
      <c r="BK24" s="126"/>
      <c r="BL24" s="124">
        <f t="shared" si="4"/>
        <v>0</v>
      </c>
      <c r="BM24" s="125"/>
      <c r="BN24" s="126"/>
      <c r="BO24" s="124">
        <f t="shared" si="5"/>
        <v>0</v>
      </c>
      <c r="BP24" s="125"/>
      <c r="BQ24" s="126"/>
      <c r="BR24" s="124">
        <f t="shared" si="6"/>
        <v>0</v>
      </c>
      <c r="BS24" s="125"/>
      <c r="BT24" s="126"/>
      <c r="BU24" s="2">
        <f t="shared" si="7"/>
        <v>0</v>
      </c>
      <c r="BV24" s="127" t="e">
        <f t="shared" si="8"/>
        <v>#DIV/0!</v>
      </c>
      <c r="BW24" s="128"/>
      <c r="BX24" s="129"/>
      <c r="BY24" s="127" t="e">
        <f t="shared" si="9"/>
        <v>#DIV/0!</v>
      </c>
      <c r="BZ24" s="128"/>
      <c r="CA24" s="129"/>
    </row>
    <row r="25" spans="1:79" ht="23.1" customHeight="1" x14ac:dyDescent="0.35">
      <c r="A25" s="33">
        <v>16</v>
      </c>
      <c r="B25" s="48" t="s">
        <v>75</v>
      </c>
      <c r="C25" s="47"/>
      <c r="D25" s="44"/>
      <c r="E25" s="44"/>
      <c r="F25" s="44"/>
      <c r="G25" s="44"/>
      <c r="H25" s="44"/>
      <c r="I25" s="44"/>
      <c r="J25" s="44"/>
      <c r="K25" s="44"/>
      <c r="L25" s="44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24">
        <f t="shared" si="0"/>
        <v>0</v>
      </c>
      <c r="BA25" s="125"/>
      <c r="BB25" s="126"/>
      <c r="BC25" s="124">
        <f t="shared" si="1"/>
        <v>0</v>
      </c>
      <c r="BD25" s="125"/>
      <c r="BE25" s="126"/>
      <c r="BF25" s="124">
        <f t="shared" si="2"/>
        <v>0</v>
      </c>
      <c r="BG25" s="125"/>
      <c r="BH25" s="126"/>
      <c r="BI25" s="124">
        <f t="shared" si="3"/>
        <v>0</v>
      </c>
      <c r="BJ25" s="125"/>
      <c r="BK25" s="126"/>
      <c r="BL25" s="124">
        <f t="shared" si="4"/>
        <v>0</v>
      </c>
      <c r="BM25" s="125"/>
      <c r="BN25" s="126"/>
      <c r="BO25" s="124">
        <f t="shared" si="5"/>
        <v>0</v>
      </c>
      <c r="BP25" s="125"/>
      <c r="BQ25" s="126"/>
      <c r="BR25" s="124">
        <f t="shared" si="6"/>
        <v>0</v>
      </c>
      <c r="BS25" s="125"/>
      <c r="BT25" s="126"/>
      <c r="BU25" s="2">
        <f t="shared" si="7"/>
        <v>0</v>
      </c>
      <c r="BV25" s="127" t="e">
        <f t="shared" si="8"/>
        <v>#DIV/0!</v>
      </c>
      <c r="BW25" s="128"/>
      <c r="BX25" s="129"/>
      <c r="BY25" s="127" t="e">
        <f t="shared" si="9"/>
        <v>#DIV/0!</v>
      </c>
      <c r="BZ25" s="128"/>
      <c r="CA25" s="129"/>
    </row>
    <row r="26" spans="1:79" ht="23.1" customHeight="1" x14ac:dyDescent="0.35">
      <c r="A26" s="32">
        <v>17</v>
      </c>
      <c r="B26" s="46" t="s">
        <v>92</v>
      </c>
      <c r="C26" s="47"/>
      <c r="D26" s="44"/>
      <c r="E26" s="44"/>
      <c r="F26" s="44"/>
      <c r="G26" s="44"/>
      <c r="H26" s="44"/>
      <c r="I26" s="44"/>
      <c r="J26" s="44"/>
      <c r="K26" s="44"/>
      <c r="L26" s="44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24">
        <f t="shared" si="0"/>
        <v>0</v>
      </c>
      <c r="BA26" s="125"/>
      <c r="BB26" s="126"/>
      <c r="BC26" s="124">
        <f t="shared" si="1"/>
        <v>0</v>
      </c>
      <c r="BD26" s="125"/>
      <c r="BE26" s="126"/>
      <c r="BF26" s="124">
        <f t="shared" si="2"/>
        <v>0</v>
      </c>
      <c r="BG26" s="125"/>
      <c r="BH26" s="126"/>
      <c r="BI26" s="124">
        <f t="shared" si="3"/>
        <v>0</v>
      </c>
      <c r="BJ26" s="125"/>
      <c r="BK26" s="126"/>
      <c r="BL26" s="124">
        <f t="shared" si="4"/>
        <v>0</v>
      </c>
      <c r="BM26" s="125"/>
      <c r="BN26" s="126"/>
      <c r="BO26" s="124">
        <f t="shared" si="5"/>
        <v>0</v>
      </c>
      <c r="BP26" s="125"/>
      <c r="BQ26" s="126"/>
      <c r="BR26" s="124">
        <f t="shared" si="6"/>
        <v>0</v>
      </c>
      <c r="BS26" s="125"/>
      <c r="BT26" s="126"/>
      <c r="BU26" s="2">
        <f t="shared" si="7"/>
        <v>0</v>
      </c>
      <c r="BV26" s="127" t="e">
        <f t="shared" si="8"/>
        <v>#DIV/0!</v>
      </c>
      <c r="BW26" s="128"/>
      <c r="BX26" s="129"/>
      <c r="BY26" s="127" t="e">
        <f t="shared" si="9"/>
        <v>#DIV/0!</v>
      </c>
      <c r="BZ26" s="128"/>
      <c r="CA26" s="129"/>
    </row>
    <row r="27" spans="1:79" ht="23.1" customHeight="1" x14ac:dyDescent="0.35">
      <c r="A27" s="33">
        <v>18</v>
      </c>
      <c r="B27" s="48" t="s">
        <v>85</v>
      </c>
      <c r="C27" s="47"/>
      <c r="D27" s="44"/>
      <c r="E27" s="44"/>
      <c r="F27" s="44"/>
      <c r="G27" s="44"/>
      <c r="H27" s="44"/>
      <c r="I27" s="44"/>
      <c r="J27" s="44"/>
      <c r="K27" s="44"/>
      <c r="L27" s="44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24">
        <f t="shared" si="0"/>
        <v>0</v>
      </c>
      <c r="BA27" s="125"/>
      <c r="BB27" s="126"/>
      <c r="BC27" s="124">
        <f t="shared" si="1"/>
        <v>0</v>
      </c>
      <c r="BD27" s="125"/>
      <c r="BE27" s="126"/>
      <c r="BF27" s="124">
        <f t="shared" si="2"/>
        <v>0</v>
      </c>
      <c r="BG27" s="125"/>
      <c r="BH27" s="126"/>
      <c r="BI27" s="124">
        <f t="shared" si="3"/>
        <v>0</v>
      </c>
      <c r="BJ27" s="125"/>
      <c r="BK27" s="126"/>
      <c r="BL27" s="124">
        <f t="shared" si="4"/>
        <v>0</v>
      </c>
      <c r="BM27" s="125"/>
      <c r="BN27" s="126"/>
      <c r="BO27" s="124">
        <f t="shared" si="5"/>
        <v>0</v>
      </c>
      <c r="BP27" s="125"/>
      <c r="BQ27" s="126"/>
      <c r="BR27" s="124">
        <f t="shared" si="6"/>
        <v>0</v>
      </c>
      <c r="BS27" s="125"/>
      <c r="BT27" s="126"/>
      <c r="BU27" s="2">
        <f t="shared" si="7"/>
        <v>0</v>
      </c>
      <c r="BV27" s="127" t="e">
        <f t="shared" si="8"/>
        <v>#DIV/0!</v>
      </c>
      <c r="BW27" s="128"/>
      <c r="BX27" s="129"/>
      <c r="BY27" s="127" t="e">
        <f t="shared" si="9"/>
        <v>#DIV/0!</v>
      </c>
      <c r="BZ27" s="128"/>
      <c r="CA27" s="129"/>
    </row>
    <row r="28" spans="1:79" ht="23.1" customHeight="1" x14ac:dyDescent="0.35">
      <c r="A28" s="32">
        <v>19</v>
      </c>
      <c r="B28" s="46" t="s">
        <v>86</v>
      </c>
      <c r="C28" s="47"/>
      <c r="D28" s="44"/>
      <c r="E28" s="44"/>
      <c r="F28" s="44"/>
      <c r="G28" s="44"/>
      <c r="H28" s="44"/>
      <c r="I28" s="44"/>
      <c r="J28" s="44"/>
      <c r="K28" s="44"/>
      <c r="L28" s="44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24">
        <f t="shared" si="0"/>
        <v>0</v>
      </c>
      <c r="BA28" s="125"/>
      <c r="BB28" s="126"/>
      <c r="BC28" s="124">
        <f t="shared" si="1"/>
        <v>0</v>
      </c>
      <c r="BD28" s="125"/>
      <c r="BE28" s="126"/>
      <c r="BF28" s="124">
        <f t="shared" si="2"/>
        <v>0</v>
      </c>
      <c r="BG28" s="125"/>
      <c r="BH28" s="126"/>
      <c r="BI28" s="124">
        <f t="shared" si="3"/>
        <v>0</v>
      </c>
      <c r="BJ28" s="125"/>
      <c r="BK28" s="126"/>
      <c r="BL28" s="124">
        <f t="shared" si="4"/>
        <v>0</v>
      </c>
      <c r="BM28" s="125"/>
      <c r="BN28" s="126"/>
      <c r="BO28" s="124">
        <f t="shared" si="5"/>
        <v>0</v>
      </c>
      <c r="BP28" s="125"/>
      <c r="BQ28" s="126"/>
      <c r="BR28" s="124">
        <f t="shared" si="6"/>
        <v>0</v>
      </c>
      <c r="BS28" s="125"/>
      <c r="BT28" s="126"/>
      <c r="BU28" s="2">
        <f t="shared" si="7"/>
        <v>0</v>
      </c>
      <c r="BV28" s="127" t="e">
        <f t="shared" si="8"/>
        <v>#DIV/0!</v>
      </c>
      <c r="BW28" s="128"/>
      <c r="BX28" s="129"/>
      <c r="BY28" s="127" t="e">
        <f t="shared" si="9"/>
        <v>#DIV/0!</v>
      </c>
      <c r="BZ28" s="128"/>
      <c r="CA28" s="129"/>
    </row>
    <row r="29" spans="1:79" ht="23.1" customHeight="1" x14ac:dyDescent="0.35">
      <c r="A29" s="33">
        <v>20</v>
      </c>
      <c r="B29" s="48" t="s">
        <v>93</v>
      </c>
      <c r="C29" s="47"/>
      <c r="D29" s="44"/>
      <c r="E29" s="44"/>
      <c r="F29" s="44"/>
      <c r="G29" s="44"/>
      <c r="H29" s="44"/>
      <c r="I29" s="44"/>
      <c r="J29" s="44"/>
      <c r="K29" s="44"/>
      <c r="L29" s="44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24">
        <f t="shared" si="0"/>
        <v>0</v>
      </c>
      <c r="BA29" s="125"/>
      <c r="BB29" s="126"/>
      <c r="BC29" s="124">
        <f t="shared" si="1"/>
        <v>0</v>
      </c>
      <c r="BD29" s="125"/>
      <c r="BE29" s="126"/>
      <c r="BF29" s="124">
        <f t="shared" si="2"/>
        <v>0</v>
      </c>
      <c r="BG29" s="125"/>
      <c r="BH29" s="126"/>
      <c r="BI29" s="124">
        <f t="shared" si="3"/>
        <v>0</v>
      </c>
      <c r="BJ29" s="125"/>
      <c r="BK29" s="126"/>
      <c r="BL29" s="124">
        <f t="shared" si="4"/>
        <v>0</v>
      </c>
      <c r="BM29" s="125"/>
      <c r="BN29" s="126"/>
      <c r="BO29" s="124">
        <f t="shared" si="5"/>
        <v>0</v>
      </c>
      <c r="BP29" s="125"/>
      <c r="BQ29" s="126"/>
      <c r="BR29" s="124">
        <f t="shared" si="6"/>
        <v>0</v>
      </c>
      <c r="BS29" s="125"/>
      <c r="BT29" s="126"/>
      <c r="BU29" s="2">
        <f t="shared" si="7"/>
        <v>0</v>
      </c>
      <c r="BV29" s="127" t="e">
        <f t="shared" si="8"/>
        <v>#DIV/0!</v>
      </c>
      <c r="BW29" s="128"/>
      <c r="BX29" s="129"/>
      <c r="BY29" s="127" t="e">
        <f t="shared" si="9"/>
        <v>#DIV/0!</v>
      </c>
      <c r="BZ29" s="128"/>
      <c r="CA29" s="129"/>
    </row>
    <row r="30" spans="1:79" ht="23.1" customHeight="1" x14ac:dyDescent="0.35">
      <c r="A30" s="32">
        <v>21</v>
      </c>
      <c r="B30" s="46" t="s">
        <v>79</v>
      </c>
      <c r="C30" s="47"/>
      <c r="D30" s="44"/>
      <c r="E30" s="44"/>
      <c r="F30" s="44"/>
      <c r="G30" s="44"/>
      <c r="H30" s="44"/>
      <c r="I30" s="44"/>
      <c r="J30" s="44"/>
      <c r="K30" s="44"/>
      <c r="L30" s="44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24">
        <f t="shared" si="0"/>
        <v>0</v>
      </c>
      <c r="BA30" s="125"/>
      <c r="BB30" s="126"/>
      <c r="BC30" s="124">
        <f t="shared" si="1"/>
        <v>0</v>
      </c>
      <c r="BD30" s="125"/>
      <c r="BE30" s="126"/>
      <c r="BF30" s="124">
        <f t="shared" si="2"/>
        <v>0</v>
      </c>
      <c r="BG30" s="125"/>
      <c r="BH30" s="126"/>
      <c r="BI30" s="124">
        <f t="shared" si="3"/>
        <v>0</v>
      </c>
      <c r="BJ30" s="125"/>
      <c r="BK30" s="126"/>
      <c r="BL30" s="124">
        <f t="shared" si="4"/>
        <v>0</v>
      </c>
      <c r="BM30" s="125"/>
      <c r="BN30" s="126"/>
      <c r="BO30" s="124">
        <f t="shared" si="5"/>
        <v>0</v>
      </c>
      <c r="BP30" s="125"/>
      <c r="BQ30" s="126"/>
      <c r="BR30" s="124">
        <f t="shared" si="6"/>
        <v>0</v>
      </c>
      <c r="BS30" s="125"/>
      <c r="BT30" s="126"/>
      <c r="BU30" s="2">
        <f t="shared" si="7"/>
        <v>0</v>
      </c>
      <c r="BV30" s="127" t="e">
        <f t="shared" si="8"/>
        <v>#DIV/0!</v>
      </c>
      <c r="BW30" s="128"/>
      <c r="BX30" s="129"/>
      <c r="BY30" s="127" t="e">
        <f t="shared" si="9"/>
        <v>#DIV/0!</v>
      </c>
      <c r="BZ30" s="128"/>
      <c r="CA30" s="129"/>
    </row>
    <row r="31" spans="1:79" ht="18" x14ac:dyDescent="0.35">
      <c r="A31" s="33">
        <v>22</v>
      </c>
      <c r="B31" s="48" t="s">
        <v>95</v>
      </c>
      <c r="C31" s="47"/>
      <c r="D31" s="44"/>
      <c r="E31" s="44"/>
      <c r="F31" s="44"/>
      <c r="G31" s="44"/>
      <c r="H31" s="44"/>
      <c r="I31" s="44"/>
      <c r="J31" s="44"/>
      <c r="K31" s="44"/>
      <c r="L31" s="44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24">
        <f t="shared" ref="AZ31:AZ32" si="10">COUNTIF(C31:AY31,"A")</f>
        <v>0</v>
      </c>
      <c r="BA31" s="125"/>
      <c r="BB31" s="126"/>
      <c r="BC31" s="124">
        <f t="shared" ref="BC31:BC32" si="11">COUNTIF(C31:AY31,"T")</f>
        <v>0</v>
      </c>
      <c r="BD31" s="125"/>
      <c r="BE31" s="126"/>
      <c r="BF31" s="124">
        <f t="shared" ref="BF31:BF32" si="12">ROUNDDOWN(BC31/3,0)</f>
        <v>0</v>
      </c>
      <c r="BG31" s="125"/>
      <c r="BH31" s="126"/>
      <c r="BI31" s="124">
        <f t="shared" ref="BI31:BI32" si="13">COUNTIF(C31:AY31,"FJ")</f>
        <v>0</v>
      </c>
      <c r="BJ31" s="125"/>
      <c r="BK31" s="126"/>
      <c r="BL31" s="124">
        <f t="shared" ref="BL31:BL32" si="14">COUNTIF(C31:AY31,"f")</f>
        <v>0</v>
      </c>
      <c r="BM31" s="125"/>
      <c r="BN31" s="126"/>
      <c r="BO31" s="124">
        <f t="shared" ref="BO31:BO32" si="15">COUNTIF(C31:AY31,"*")</f>
        <v>0</v>
      </c>
      <c r="BP31" s="125"/>
      <c r="BQ31" s="126"/>
      <c r="BR31" s="124">
        <f t="shared" ref="BR31:BR32" si="16">BL31+BF31</f>
        <v>0</v>
      </c>
      <c r="BS31" s="125"/>
      <c r="BT31" s="126"/>
      <c r="BU31" s="2">
        <f t="shared" ref="BU31:BU32" si="17">BO31-BR31</f>
        <v>0</v>
      </c>
      <c r="BV31" s="127" t="e">
        <f t="shared" ref="BV31:BV32" si="18">(100*BU31)/BO31</f>
        <v>#DIV/0!</v>
      </c>
      <c r="BW31" s="128"/>
      <c r="BX31" s="129"/>
      <c r="BY31" s="127" t="e">
        <f t="shared" ref="BY31:BY32" si="19">(100*BR31)/BO31</f>
        <v>#DIV/0!</v>
      </c>
      <c r="BZ31" s="128"/>
      <c r="CA31" s="129"/>
    </row>
    <row r="32" spans="1:79" ht="18" x14ac:dyDescent="0.35">
      <c r="A32" s="32">
        <v>23</v>
      </c>
      <c r="B32" s="48" t="s">
        <v>96</v>
      </c>
      <c r="C32" s="47"/>
      <c r="D32" s="44"/>
      <c r="E32" s="44"/>
      <c r="F32" s="44"/>
      <c r="G32" s="44"/>
      <c r="H32" s="44"/>
      <c r="I32" s="44"/>
      <c r="J32" s="44"/>
      <c r="K32" s="44"/>
      <c r="L32" s="44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24">
        <f t="shared" si="10"/>
        <v>0</v>
      </c>
      <c r="BA32" s="125"/>
      <c r="BB32" s="126"/>
      <c r="BC32" s="124">
        <f t="shared" si="11"/>
        <v>0</v>
      </c>
      <c r="BD32" s="125"/>
      <c r="BE32" s="126"/>
      <c r="BF32" s="124">
        <f t="shared" si="12"/>
        <v>0</v>
      </c>
      <c r="BG32" s="125"/>
      <c r="BH32" s="126"/>
      <c r="BI32" s="124">
        <f t="shared" si="13"/>
        <v>0</v>
      </c>
      <c r="BJ32" s="125"/>
      <c r="BK32" s="126"/>
      <c r="BL32" s="124">
        <f t="shared" si="14"/>
        <v>0</v>
      </c>
      <c r="BM32" s="125"/>
      <c r="BN32" s="126"/>
      <c r="BO32" s="124">
        <f t="shared" si="15"/>
        <v>0</v>
      </c>
      <c r="BP32" s="125"/>
      <c r="BQ32" s="126"/>
      <c r="BR32" s="124">
        <f t="shared" si="16"/>
        <v>0</v>
      </c>
      <c r="BS32" s="125"/>
      <c r="BT32" s="126"/>
      <c r="BU32" s="2">
        <f t="shared" si="17"/>
        <v>0</v>
      </c>
      <c r="BV32" s="127" t="e">
        <f t="shared" si="18"/>
        <v>#DIV/0!</v>
      </c>
      <c r="BW32" s="128"/>
      <c r="BX32" s="129"/>
      <c r="BY32" s="127" t="e">
        <f t="shared" si="19"/>
        <v>#DIV/0!</v>
      </c>
      <c r="BZ32" s="128"/>
      <c r="CA32" s="129"/>
    </row>
  </sheetData>
  <sortState xmlns:xlrd2="http://schemas.microsoft.com/office/spreadsheetml/2017/richdata2" ref="B10:B30">
    <sortCondition ref="B10:B30"/>
  </sortState>
  <mergeCells count="271">
    <mergeCell ref="AZ32:BB32"/>
    <mergeCell ref="BC32:BE32"/>
    <mergeCell ref="BF32:BH32"/>
    <mergeCell ref="BI32:BK32"/>
    <mergeCell ref="BL32:BN32"/>
    <mergeCell ref="BO32:BQ32"/>
    <mergeCell ref="BR32:BT32"/>
    <mergeCell ref="BV32:BX32"/>
    <mergeCell ref="BY32:CA32"/>
    <mergeCell ref="AZ31:BB31"/>
    <mergeCell ref="BC31:BE31"/>
    <mergeCell ref="BF31:BH31"/>
    <mergeCell ref="BI31:BK31"/>
    <mergeCell ref="BL31:BN31"/>
    <mergeCell ref="BO31:BQ31"/>
    <mergeCell ref="BR31:BT31"/>
    <mergeCell ref="BV31:BX31"/>
    <mergeCell ref="BY31:CA31"/>
    <mergeCell ref="BY30:CA30"/>
    <mergeCell ref="BY29:CA29"/>
    <mergeCell ref="BY28:CA28"/>
    <mergeCell ref="BO29:BQ29"/>
    <mergeCell ref="BL29:BN29"/>
    <mergeCell ref="BI30:BK30"/>
    <mergeCell ref="BI29:BK29"/>
    <mergeCell ref="BR29:BT29"/>
    <mergeCell ref="BV29:BX29"/>
    <mergeCell ref="BL30:BN30"/>
    <mergeCell ref="BO30:BQ30"/>
    <mergeCell ref="BR30:BT30"/>
    <mergeCell ref="BV30:BX30"/>
    <mergeCell ref="BR8:CA8"/>
    <mergeCell ref="BY27:CA27"/>
    <mergeCell ref="BY18:CA18"/>
    <mergeCell ref="BY19:CA19"/>
    <mergeCell ref="BY20:CA20"/>
    <mergeCell ref="BY21:CA21"/>
    <mergeCell ref="BY22:CA22"/>
    <mergeCell ref="BY23:CA23"/>
    <mergeCell ref="BY24:CA24"/>
    <mergeCell ref="BY25:CA25"/>
    <mergeCell ref="BY26:CA26"/>
    <mergeCell ref="BY9:CA9"/>
    <mergeCell ref="BY10:CA10"/>
    <mergeCell ref="BY11:CA11"/>
    <mergeCell ref="BY12:CA12"/>
    <mergeCell ref="BY13:CA13"/>
    <mergeCell ref="BY14:CA14"/>
    <mergeCell ref="BY15:CA15"/>
    <mergeCell ref="BY16:CA16"/>
    <mergeCell ref="BY17:CA17"/>
    <mergeCell ref="BV12:BX12"/>
    <mergeCell ref="BR21:BT21"/>
    <mergeCell ref="BV21:BX21"/>
    <mergeCell ref="BR25:BT25"/>
    <mergeCell ref="C4:G4"/>
    <mergeCell ref="A5:B5"/>
    <mergeCell ref="C5:G5"/>
    <mergeCell ref="A6:B6"/>
    <mergeCell ref="C6:G6"/>
    <mergeCell ref="A7:B7"/>
    <mergeCell ref="C7:G7"/>
    <mergeCell ref="AH5:AJ5"/>
    <mergeCell ref="AH6:AJ6"/>
    <mergeCell ref="A1:X1"/>
    <mergeCell ref="A2:X2"/>
    <mergeCell ref="A3:B3"/>
    <mergeCell ref="C3:G3"/>
    <mergeCell ref="A4:B4"/>
    <mergeCell ref="AZ1:CA1"/>
    <mergeCell ref="AZ2:CA2"/>
    <mergeCell ref="Y1:AY1"/>
    <mergeCell ref="Y2:AY2"/>
    <mergeCell ref="AH3:AR3"/>
    <mergeCell ref="AH4:AJ4"/>
    <mergeCell ref="BB4:BF4"/>
    <mergeCell ref="Y3:Z3"/>
    <mergeCell ref="AA3:AE3"/>
    <mergeCell ref="Y4:Z4"/>
    <mergeCell ref="AA4:AE4"/>
    <mergeCell ref="M4:S7"/>
    <mergeCell ref="AL4:AR7"/>
    <mergeCell ref="AZ3:BA3"/>
    <mergeCell ref="BB3:BF3"/>
    <mergeCell ref="BI3:BS3"/>
    <mergeCell ref="AZ4:BA4"/>
    <mergeCell ref="BI4:BK4"/>
    <mergeCell ref="BM4:BS7"/>
    <mergeCell ref="BI5:BK5"/>
    <mergeCell ref="I3:S3"/>
    <mergeCell ref="I7:K7"/>
    <mergeCell ref="I4:K4"/>
    <mergeCell ref="I5:K5"/>
    <mergeCell ref="I6:K6"/>
    <mergeCell ref="AZ7:BA7"/>
    <mergeCell ref="BB7:BF7"/>
    <mergeCell ref="Y7:Z7"/>
    <mergeCell ref="AA7:AE7"/>
    <mergeCell ref="AZ5:BA5"/>
    <mergeCell ref="BB5:BF5"/>
    <mergeCell ref="AZ6:BA6"/>
    <mergeCell ref="BB6:BF6"/>
    <mergeCell ref="Y6:Z6"/>
    <mergeCell ref="AA6:AE6"/>
    <mergeCell ref="Y5:Z5"/>
    <mergeCell ref="AA5:AE5"/>
    <mergeCell ref="AH7:AJ7"/>
    <mergeCell ref="AZ10:BB10"/>
    <mergeCell ref="AZ11:BB11"/>
    <mergeCell ref="AZ12:BB12"/>
    <mergeCell ref="AZ13:BB13"/>
    <mergeCell ref="AZ9:BB9"/>
    <mergeCell ref="BC9:BE9"/>
    <mergeCell ref="BI6:BK6"/>
    <mergeCell ref="BI7:BK7"/>
    <mergeCell ref="BF9:BH9"/>
    <mergeCell ref="BI9:BK9"/>
    <mergeCell ref="BC10:BE10"/>
    <mergeCell ref="BC11:BE11"/>
    <mergeCell ref="BC12:BE12"/>
    <mergeCell ref="BC13:BE13"/>
    <mergeCell ref="BF10:BH10"/>
    <mergeCell ref="BF11:BH11"/>
    <mergeCell ref="BF12:BH12"/>
    <mergeCell ref="BF13:BH13"/>
    <mergeCell ref="BI10:BK10"/>
    <mergeCell ref="BI11:BK11"/>
    <mergeCell ref="BI12:BK12"/>
    <mergeCell ref="BI13:BK13"/>
    <mergeCell ref="AZ14:BB14"/>
    <mergeCell ref="AZ15:BB15"/>
    <mergeCell ref="AZ16:BB16"/>
    <mergeCell ref="AZ17:BB17"/>
    <mergeCell ref="AZ18:BB18"/>
    <mergeCell ref="AZ19:BB19"/>
    <mergeCell ref="AZ20:BB20"/>
    <mergeCell ref="AZ21:BB21"/>
    <mergeCell ref="AZ22:BB22"/>
    <mergeCell ref="AZ26:BB26"/>
    <mergeCell ref="AZ27:BB27"/>
    <mergeCell ref="AZ28:BB28"/>
    <mergeCell ref="AZ29:BB29"/>
    <mergeCell ref="AZ30:BB30"/>
    <mergeCell ref="BC16:BE16"/>
    <mergeCell ref="BC17:BE17"/>
    <mergeCell ref="BC18:BE18"/>
    <mergeCell ref="BC29:BE29"/>
    <mergeCell ref="BC30:BE30"/>
    <mergeCell ref="BC19:BE19"/>
    <mergeCell ref="BC20:BE20"/>
    <mergeCell ref="BC21:BE21"/>
    <mergeCell ref="BC22:BE22"/>
    <mergeCell ref="BC23:BE23"/>
    <mergeCell ref="BC24:BE24"/>
    <mergeCell ref="AZ23:BB23"/>
    <mergeCell ref="AZ24:BB24"/>
    <mergeCell ref="AZ25:BB25"/>
    <mergeCell ref="BC25:BE25"/>
    <mergeCell ref="BC26:BE26"/>
    <mergeCell ref="BC27:BE27"/>
    <mergeCell ref="BC28:BE28"/>
    <mergeCell ref="BC14:BE14"/>
    <mergeCell ref="BC15:BE15"/>
    <mergeCell ref="BF18:BH18"/>
    <mergeCell ref="BF19:BH19"/>
    <mergeCell ref="BF20:BH20"/>
    <mergeCell ref="BF21:BH21"/>
    <mergeCell ref="BF22:BH22"/>
    <mergeCell ref="BF23:BH23"/>
    <mergeCell ref="BF14:BH14"/>
    <mergeCell ref="BF15:BH15"/>
    <mergeCell ref="BF16:BH16"/>
    <mergeCell ref="BF17:BH17"/>
    <mergeCell ref="BI26:BK26"/>
    <mergeCell ref="BI27:BK27"/>
    <mergeCell ref="BI28:BK28"/>
    <mergeCell ref="BI14:BK14"/>
    <mergeCell ref="BI15:BK15"/>
    <mergeCell ref="BI16:BK16"/>
    <mergeCell ref="BI21:BK21"/>
    <mergeCell ref="BI22:BK22"/>
    <mergeCell ref="BF30:BH30"/>
    <mergeCell ref="BF24:BH24"/>
    <mergeCell ref="BF25:BH25"/>
    <mergeCell ref="BF26:BH26"/>
    <mergeCell ref="BF27:BH27"/>
    <mergeCell ref="BF28:BH28"/>
    <mergeCell ref="BF29:BH29"/>
    <mergeCell ref="BI17:BK17"/>
    <mergeCell ref="BI18:BK18"/>
    <mergeCell ref="BI19:BK19"/>
    <mergeCell ref="BL17:BN17"/>
    <mergeCell ref="BO17:BQ17"/>
    <mergeCell ref="BI20:BK20"/>
    <mergeCell ref="BI23:BK23"/>
    <mergeCell ref="BI24:BK24"/>
    <mergeCell ref="BI25:BK25"/>
    <mergeCell ref="BR9:BT9"/>
    <mergeCell ref="BV9:BX9"/>
    <mergeCell ref="BL10:BN10"/>
    <mergeCell ref="BO10:BQ10"/>
    <mergeCell ref="BR10:BT10"/>
    <mergeCell ref="BV10:BX10"/>
    <mergeCell ref="BR13:BT13"/>
    <mergeCell ref="BV13:BX13"/>
    <mergeCell ref="BL14:BN14"/>
    <mergeCell ref="BO14:BQ14"/>
    <mergeCell ref="BR14:BT14"/>
    <mergeCell ref="BV14:BX14"/>
    <mergeCell ref="BR11:BT11"/>
    <mergeCell ref="BV11:BX11"/>
    <mergeCell ref="BL12:BN12"/>
    <mergeCell ref="BO12:BQ12"/>
    <mergeCell ref="BR12:BT12"/>
    <mergeCell ref="BL9:BN9"/>
    <mergeCell ref="BO9:BQ9"/>
    <mergeCell ref="BL11:BN11"/>
    <mergeCell ref="BO11:BQ11"/>
    <mergeCell ref="BL13:BN13"/>
    <mergeCell ref="BO13:BQ13"/>
    <mergeCell ref="BL15:BN15"/>
    <mergeCell ref="BO15:BQ15"/>
    <mergeCell ref="BR15:BT15"/>
    <mergeCell ref="BV15:BX15"/>
    <mergeCell ref="BL16:BN16"/>
    <mergeCell ref="BO16:BQ16"/>
    <mergeCell ref="BR16:BT16"/>
    <mergeCell ref="BV16:BX16"/>
    <mergeCell ref="BL21:BN21"/>
    <mergeCell ref="BO21:BQ21"/>
    <mergeCell ref="BL19:BN19"/>
    <mergeCell ref="BO19:BQ19"/>
    <mergeCell ref="BR19:BT19"/>
    <mergeCell ref="BV19:BX19"/>
    <mergeCell ref="BL20:BN20"/>
    <mergeCell ref="BO20:BQ20"/>
    <mergeCell ref="BR20:BT20"/>
    <mergeCell ref="BV20:BX20"/>
    <mergeCell ref="BR17:BT17"/>
    <mergeCell ref="BV17:BX17"/>
    <mergeCell ref="BL18:BN18"/>
    <mergeCell ref="BO18:BQ18"/>
    <mergeCell ref="BR18:BT18"/>
    <mergeCell ref="BV18:BX18"/>
    <mergeCell ref="BL23:BN23"/>
    <mergeCell ref="BO23:BQ23"/>
    <mergeCell ref="BR23:BT23"/>
    <mergeCell ref="BV23:BX23"/>
    <mergeCell ref="BL24:BN24"/>
    <mergeCell ref="BO24:BQ24"/>
    <mergeCell ref="BR24:BT24"/>
    <mergeCell ref="BV24:BX24"/>
    <mergeCell ref="BL22:BN22"/>
    <mergeCell ref="BO22:BQ22"/>
    <mergeCell ref="BR22:BT22"/>
    <mergeCell ref="BV22:BX22"/>
    <mergeCell ref="BL27:BN27"/>
    <mergeCell ref="BO27:BQ27"/>
    <mergeCell ref="BR27:BT27"/>
    <mergeCell ref="BV27:BX27"/>
    <mergeCell ref="BL28:BN28"/>
    <mergeCell ref="BO28:BQ28"/>
    <mergeCell ref="BR28:BT28"/>
    <mergeCell ref="BV28:BX28"/>
    <mergeCell ref="BV25:BX25"/>
    <mergeCell ref="BL26:BN26"/>
    <mergeCell ref="BO26:BQ26"/>
    <mergeCell ref="BR26:BT26"/>
    <mergeCell ref="BV26:BX26"/>
    <mergeCell ref="BL25:BN25"/>
    <mergeCell ref="BO25:BQ25"/>
  </mergeCells>
  <conditionalFormatting sqref="C10:AY32">
    <cfRule type="cellIs" dxfId="4" priority="1" operator="equal">
      <formula>"FJ"</formula>
    </cfRule>
    <cfRule type="cellIs" dxfId="3" priority="2" operator="equal">
      <formula>"f"</formula>
    </cfRule>
    <cfRule type="cellIs" dxfId="2" priority="3" operator="equal">
      <formula>"T"</formula>
    </cfRule>
    <cfRule type="cellIs" dxfId="1" priority="4" operator="equal">
      <formula>"A"</formula>
    </cfRule>
  </conditionalFormatting>
  <pageMargins left="0.7" right="0.7" top="0.75" bottom="0.75" header="0.3" footer="0.3"/>
  <pageSetup paperSize="9" scale="49" orientation="landscape" horizontalDpi="1200" verticalDpi="1200" r:id="rId1"/>
  <colBreaks count="2" manualBreakCount="2">
    <brk id="24" max="1048575" man="1"/>
    <brk id="5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09E4E-0994-423D-B670-5B893D0B14CA}">
  <dimension ref="A1:X32"/>
  <sheetViews>
    <sheetView view="pageBreakPreview" zoomScale="70" zoomScaleNormal="100" zoomScaleSheetLayoutView="70" zoomScalePageLayoutView="70" workbookViewId="0">
      <selection activeCell="D29" sqref="D29"/>
    </sheetView>
  </sheetViews>
  <sheetFormatPr baseColWidth="10" defaultColWidth="8.88671875" defaultRowHeight="14.4" x14ac:dyDescent="0.3"/>
  <cols>
    <col min="2" max="2" width="62.5546875" customWidth="1"/>
    <col min="3" max="24" width="13.6640625" customWidth="1"/>
  </cols>
  <sheetData>
    <row r="1" spans="1:24" ht="36" customHeight="1" x14ac:dyDescent="0.3">
      <c r="A1" s="162" t="s">
        <v>2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4"/>
    </row>
    <row r="2" spans="1:24" ht="33" customHeight="1" x14ac:dyDescent="0.3">
      <c r="A2" s="165" t="s">
        <v>29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7"/>
    </row>
    <row r="3" spans="1:24" ht="21.9" customHeight="1" x14ac:dyDescent="0.3">
      <c r="A3" s="168" t="s">
        <v>23</v>
      </c>
      <c r="B3" s="169"/>
      <c r="C3" s="170" t="str">
        <f>Asistencias!C3</f>
        <v>COSMIATRIA</v>
      </c>
      <c r="D3" s="170"/>
      <c r="E3" s="170"/>
      <c r="F3" s="170"/>
      <c r="G3" s="170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3"/>
    </row>
    <row r="4" spans="1:24" ht="21.9" customHeight="1" x14ac:dyDescent="0.4">
      <c r="A4" s="168" t="s">
        <v>24</v>
      </c>
      <c r="B4" s="169"/>
      <c r="C4" s="161" t="str">
        <f>Asistencias!C4</f>
        <v>-</v>
      </c>
      <c r="D4" s="161"/>
      <c r="E4" s="161"/>
      <c r="F4" s="161"/>
      <c r="G4" s="161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3"/>
    </row>
    <row r="5" spans="1:24" ht="21.9" customHeight="1" x14ac:dyDescent="0.4">
      <c r="A5" s="168" t="s">
        <v>25</v>
      </c>
      <c r="B5" s="169"/>
      <c r="C5" s="161" t="str">
        <f>Asistencias!C5</f>
        <v>-</v>
      </c>
      <c r="D5" s="161"/>
      <c r="E5" s="161"/>
      <c r="F5" s="161"/>
      <c r="G5" s="161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3"/>
    </row>
    <row r="6" spans="1:24" ht="21.9" customHeight="1" x14ac:dyDescent="0.4">
      <c r="A6" s="168" t="s">
        <v>26</v>
      </c>
      <c r="B6" s="169"/>
      <c r="C6" s="161" t="str">
        <f>Asistencias!C6</f>
        <v>INTENSIVO (SAB)</v>
      </c>
      <c r="D6" s="161"/>
      <c r="E6" s="161"/>
      <c r="F6" s="161"/>
      <c r="G6" s="161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3"/>
    </row>
    <row r="7" spans="1:24" ht="21.9" customHeight="1" x14ac:dyDescent="0.4">
      <c r="A7" s="168" t="s">
        <v>27</v>
      </c>
      <c r="B7" s="169"/>
      <c r="C7" s="161" t="str">
        <f>Asistencias!C7</f>
        <v>A</v>
      </c>
      <c r="D7" s="161"/>
      <c r="E7" s="161"/>
      <c r="F7" s="161"/>
      <c r="G7" s="161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5"/>
    </row>
    <row r="8" spans="1:24" ht="24" customHeight="1" x14ac:dyDescent="0.3">
      <c r="A8" s="28"/>
      <c r="B8" s="1"/>
      <c r="C8" s="186" t="s">
        <v>67</v>
      </c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6" t="s">
        <v>68</v>
      </c>
      <c r="O8" s="187"/>
      <c r="P8" s="187"/>
      <c r="Q8" s="187"/>
      <c r="R8" s="187"/>
      <c r="S8" s="187"/>
      <c r="T8" s="187"/>
      <c r="U8" s="187"/>
      <c r="V8" s="187"/>
      <c r="W8" s="187"/>
      <c r="X8" s="187"/>
    </row>
    <row r="9" spans="1:24" s="3" customFormat="1" ht="230.25" customHeight="1" x14ac:dyDescent="0.3">
      <c r="A9" s="4" t="s">
        <v>0</v>
      </c>
      <c r="B9" s="31" t="s">
        <v>28</v>
      </c>
      <c r="C9" s="39" t="s">
        <v>3</v>
      </c>
      <c r="D9" s="39" t="s">
        <v>4</v>
      </c>
      <c r="E9" s="39" t="s">
        <v>5</v>
      </c>
      <c r="F9" s="39" t="s">
        <v>6</v>
      </c>
      <c r="G9" s="39" t="s">
        <v>7</v>
      </c>
      <c r="H9" s="39" t="s">
        <v>8</v>
      </c>
      <c r="I9" s="39" t="s">
        <v>9</v>
      </c>
      <c r="J9" s="39" t="s">
        <v>10</v>
      </c>
      <c r="K9" s="39" t="s">
        <v>11</v>
      </c>
      <c r="L9" s="39" t="s">
        <v>12</v>
      </c>
      <c r="M9" s="40" t="s">
        <v>1</v>
      </c>
      <c r="N9" s="39" t="s">
        <v>13</v>
      </c>
      <c r="O9" s="39" t="s">
        <v>14</v>
      </c>
      <c r="P9" s="39" t="s">
        <v>15</v>
      </c>
      <c r="Q9" s="39" t="s">
        <v>16</v>
      </c>
      <c r="R9" s="39" t="s">
        <v>17</v>
      </c>
      <c r="S9" s="39" t="s">
        <v>18</v>
      </c>
      <c r="T9" s="39" t="s">
        <v>19</v>
      </c>
      <c r="U9" s="39" t="s">
        <v>20</v>
      </c>
      <c r="V9" s="39" t="s">
        <v>21</v>
      </c>
      <c r="W9" s="39" t="s">
        <v>22</v>
      </c>
      <c r="X9" s="40" t="s">
        <v>1</v>
      </c>
    </row>
    <row r="10" spans="1:24" s="36" customFormat="1" ht="35.1" customHeight="1" x14ac:dyDescent="0.3">
      <c r="A10" s="34">
        <v>1</v>
      </c>
      <c r="B10" s="35" t="str">
        <f>Asistencias!B10</f>
        <v>Alcivar Alcivar Jeniffer Mariana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 t="e">
        <f t="shared" ref="M10:M30" si="0">AVERAGE(C10:L10)</f>
        <v>#DIV/0!</v>
      </c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 t="e">
        <f>AVERAGE(N10:W10)</f>
        <v>#DIV/0!</v>
      </c>
    </row>
    <row r="11" spans="1:24" s="36" customFormat="1" ht="35.1" customHeight="1" x14ac:dyDescent="0.3">
      <c r="A11" s="37">
        <v>2</v>
      </c>
      <c r="B11" s="38" t="str">
        <f>Asistencias!B11</f>
        <v>Bonilla Rivera Paola Estefania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42" t="e">
        <f t="shared" si="0"/>
        <v>#DIV/0!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42" t="e">
        <f t="shared" ref="X11:X30" si="1">AVERAGE(N11:W11)</f>
        <v>#DIV/0!</v>
      </c>
    </row>
    <row r="12" spans="1:24" s="36" customFormat="1" ht="35.1" customHeight="1" x14ac:dyDescent="0.3">
      <c r="A12" s="34">
        <v>3</v>
      </c>
      <c r="B12" s="35" t="str">
        <f>Asistencias!B12</f>
        <v xml:space="preserve">Caluguillin Pastaz Nayeli Carolina 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42" t="e">
        <f t="shared" si="0"/>
        <v>#DIV/0!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42" t="e">
        <f t="shared" si="1"/>
        <v>#DIV/0!</v>
      </c>
    </row>
    <row r="13" spans="1:24" s="36" customFormat="1" ht="35.1" customHeight="1" x14ac:dyDescent="0.3">
      <c r="A13" s="37">
        <v>4</v>
      </c>
      <c r="B13" s="38" t="str">
        <f>Asistencias!B13</f>
        <v>Cedeño Pincay Ariana Lisbeth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42" t="e">
        <f t="shared" si="0"/>
        <v>#DIV/0!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42" t="e">
        <f t="shared" si="1"/>
        <v>#DIV/0!</v>
      </c>
    </row>
    <row r="14" spans="1:24" s="36" customFormat="1" ht="35.1" customHeight="1" x14ac:dyDescent="0.3">
      <c r="A14" s="34">
        <v>5</v>
      </c>
      <c r="B14" s="35" t="str">
        <f>Asistencias!B14</f>
        <v xml:space="preserve">Chica Armijos Karen Daniela 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42" t="e">
        <f t="shared" si="0"/>
        <v>#DIV/0!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42" t="e">
        <f t="shared" si="1"/>
        <v>#DIV/0!</v>
      </c>
    </row>
    <row r="15" spans="1:24" s="36" customFormat="1" ht="35.1" customHeight="1" x14ac:dyDescent="0.3">
      <c r="A15" s="37">
        <v>6</v>
      </c>
      <c r="B15" s="38" t="str">
        <f>Asistencias!B15</f>
        <v xml:space="preserve">Estupiñan Leon Tanya Nicole 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42" t="e">
        <f t="shared" si="0"/>
        <v>#DIV/0!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42" t="e">
        <f t="shared" si="1"/>
        <v>#DIV/0!</v>
      </c>
    </row>
    <row r="16" spans="1:24" s="36" customFormat="1" ht="35.1" customHeight="1" x14ac:dyDescent="0.3">
      <c r="A16" s="34">
        <v>7</v>
      </c>
      <c r="B16" s="35" t="str">
        <f>Asistencias!B16</f>
        <v xml:space="preserve">Franco Basurto Katerine Andrea 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42" t="e">
        <f t="shared" si="0"/>
        <v>#DIV/0!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42" t="e">
        <f t="shared" si="1"/>
        <v>#DIV/0!</v>
      </c>
    </row>
    <row r="17" spans="1:24" s="36" customFormat="1" ht="35.1" customHeight="1" x14ac:dyDescent="0.3">
      <c r="A17" s="37">
        <v>8</v>
      </c>
      <c r="B17" s="38" t="str">
        <f>Asistencias!B17</f>
        <v>Gallardo Rosales Vanessa Natalia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42" t="e">
        <f t="shared" si="0"/>
        <v>#DIV/0!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42" t="e">
        <f t="shared" si="1"/>
        <v>#DIV/0!</v>
      </c>
    </row>
    <row r="18" spans="1:24" s="36" customFormat="1" ht="35.1" customHeight="1" x14ac:dyDescent="0.3">
      <c r="A18" s="34">
        <v>9</v>
      </c>
      <c r="B18" s="35" t="str">
        <f>Asistencias!B18</f>
        <v>Herrera Cueva Nahomi Valeska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42" t="e">
        <f t="shared" si="0"/>
        <v>#DIV/0!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42" t="e">
        <f t="shared" si="1"/>
        <v>#DIV/0!</v>
      </c>
    </row>
    <row r="19" spans="1:24" s="36" customFormat="1" ht="35.1" customHeight="1" x14ac:dyDescent="0.3">
      <c r="A19" s="37">
        <v>10</v>
      </c>
      <c r="B19" s="38" t="str">
        <f>Asistencias!B19</f>
        <v>Lagla Chicaiza Rosa Elizabeth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42" t="e">
        <f t="shared" si="0"/>
        <v>#DIV/0!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42" t="e">
        <f t="shared" si="1"/>
        <v>#DIV/0!</v>
      </c>
    </row>
    <row r="20" spans="1:24" s="36" customFormat="1" ht="35.1" customHeight="1" x14ac:dyDescent="0.3">
      <c r="A20" s="34">
        <v>11</v>
      </c>
      <c r="B20" s="35" t="str">
        <f>Asistencias!B20</f>
        <v>Larrea Rodriguez Carmen Cristina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42" t="e">
        <f t="shared" si="0"/>
        <v>#DIV/0!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42" t="e">
        <f t="shared" si="1"/>
        <v>#DIV/0!</v>
      </c>
    </row>
    <row r="21" spans="1:24" s="36" customFormat="1" ht="35.1" customHeight="1" x14ac:dyDescent="0.3">
      <c r="A21" s="37">
        <v>12</v>
      </c>
      <c r="B21" s="38" t="str">
        <f>Asistencias!B21</f>
        <v xml:space="preserve">Morales Robalino Katherine Anahí 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42" t="e">
        <f t="shared" si="0"/>
        <v>#DIV/0!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42" t="e">
        <f t="shared" si="1"/>
        <v>#DIV/0!</v>
      </c>
    </row>
    <row r="22" spans="1:24" s="36" customFormat="1" ht="35.1" customHeight="1" x14ac:dyDescent="0.3">
      <c r="A22" s="34">
        <v>13</v>
      </c>
      <c r="B22" s="35" t="str">
        <f>Asistencias!B22</f>
        <v>Narvaez Gonzalez Mishell Clarissa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42" t="e">
        <f t="shared" si="0"/>
        <v>#DIV/0!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42" t="e">
        <f t="shared" si="1"/>
        <v>#DIV/0!</v>
      </c>
    </row>
    <row r="23" spans="1:24" s="36" customFormat="1" ht="35.1" customHeight="1" x14ac:dyDescent="0.3">
      <c r="A23" s="37">
        <v>14</v>
      </c>
      <c r="B23" s="38" t="str">
        <f>Asistencias!B23</f>
        <v>Piguave Cordova Carmen Rosario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42" t="e">
        <f t="shared" si="0"/>
        <v>#DIV/0!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42" t="e">
        <f t="shared" si="1"/>
        <v>#DIV/0!</v>
      </c>
    </row>
    <row r="24" spans="1:24" s="36" customFormat="1" ht="35.1" customHeight="1" x14ac:dyDescent="0.3">
      <c r="A24" s="34">
        <v>15</v>
      </c>
      <c r="B24" s="35" t="str">
        <f>Asistencias!B24</f>
        <v xml:space="preserve">Ramos Cáceres Gabriela Andrea 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42" t="e">
        <f t="shared" si="0"/>
        <v>#DIV/0!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42" t="e">
        <f t="shared" si="1"/>
        <v>#DIV/0!</v>
      </c>
    </row>
    <row r="25" spans="1:24" s="36" customFormat="1" ht="35.1" customHeight="1" x14ac:dyDescent="0.3">
      <c r="A25" s="37">
        <v>16</v>
      </c>
      <c r="B25" s="38" t="str">
        <f>Asistencias!B25</f>
        <v>Rodriguez Vivanco Alaia Belen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42" t="e">
        <f t="shared" si="0"/>
        <v>#DIV/0!</v>
      </c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42" t="e">
        <f t="shared" si="1"/>
        <v>#DIV/0!</v>
      </c>
    </row>
    <row r="26" spans="1:24" s="36" customFormat="1" ht="35.1" customHeight="1" x14ac:dyDescent="0.3">
      <c r="A26" s="34">
        <v>17</v>
      </c>
      <c r="B26" s="35" t="str">
        <f>Asistencias!B26</f>
        <v>Romero Tello Gissela Marisol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42" t="e">
        <f t="shared" si="0"/>
        <v>#DIV/0!</v>
      </c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42" t="e">
        <f t="shared" si="1"/>
        <v>#DIV/0!</v>
      </c>
    </row>
    <row r="27" spans="1:24" s="36" customFormat="1" ht="35.1" customHeight="1" x14ac:dyDescent="0.3">
      <c r="A27" s="37">
        <v>18</v>
      </c>
      <c r="B27" s="38" t="str">
        <f>Asistencias!B27</f>
        <v>Salazar Maza Estefania Carmita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42" t="e">
        <f t="shared" si="0"/>
        <v>#DIV/0!</v>
      </c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42" t="e">
        <f t="shared" si="1"/>
        <v>#DIV/0!</v>
      </c>
    </row>
    <row r="28" spans="1:24" s="36" customFormat="1" ht="35.1" customHeight="1" x14ac:dyDescent="0.3">
      <c r="A28" s="34">
        <v>19</v>
      </c>
      <c r="B28" s="35" t="str">
        <f>Asistencias!B28</f>
        <v xml:space="preserve">Vaca Muñoz Wendy Michelle 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42" t="e">
        <f t="shared" si="0"/>
        <v>#DIV/0!</v>
      </c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42" t="e">
        <f t="shared" si="1"/>
        <v>#DIV/0!</v>
      </c>
    </row>
    <row r="29" spans="1:24" s="36" customFormat="1" ht="35.1" customHeight="1" x14ac:dyDescent="0.3">
      <c r="A29" s="37">
        <v>20</v>
      </c>
      <c r="B29" s="38" t="str">
        <f>Asistencias!B29</f>
        <v>Vaca Pincay Stephanie Julieth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42" t="e">
        <f t="shared" si="0"/>
        <v>#DIV/0!</v>
      </c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42" t="e">
        <f t="shared" si="1"/>
        <v>#DIV/0!</v>
      </c>
    </row>
    <row r="30" spans="1:24" s="36" customFormat="1" ht="35.1" customHeight="1" x14ac:dyDescent="0.3">
      <c r="A30" s="34">
        <v>21</v>
      </c>
      <c r="B30" s="35" t="str">
        <f>Asistencias!B30</f>
        <v>Viscarra Rodriguez Karen Mishell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42" t="e">
        <f t="shared" si="0"/>
        <v>#DIV/0!</v>
      </c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42" t="e">
        <f t="shared" si="1"/>
        <v>#DIV/0!</v>
      </c>
    </row>
    <row r="31" spans="1:24" ht="30.6" customHeight="1" x14ac:dyDescent="0.3">
      <c r="A31" s="37">
        <v>22</v>
      </c>
      <c r="B31" s="38" t="str">
        <f>Asistencias!B31</f>
        <v>Montes Giler Maria Katherine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42" t="e">
        <f t="shared" ref="M31:M32" si="2">AVERAGE(C31:L31)</f>
        <v>#DIV/0!</v>
      </c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42" t="e">
        <f t="shared" ref="X31:X32" si="3">AVERAGE(N31:W31)</f>
        <v>#DIV/0!</v>
      </c>
    </row>
    <row r="32" spans="1:24" ht="30.6" customHeight="1" x14ac:dyDescent="0.3">
      <c r="A32" s="34">
        <v>23</v>
      </c>
      <c r="B32" s="35" t="str">
        <f>Asistencias!B32</f>
        <v>Romero Torres Ana Gabriela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42" t="e">
        <f t="shared" si="2"/>
        <v>#DIV/0!</v>
      </c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42" t="e">
        <f t="shared" si="3"/>
        <v>#DIV/0!</v>
      </c>
    </row>
  </sheetData>
  <mergeCells count="15">
    <mergeCell ref="A1:X1"/>
    <mergeCell ref="A2:X2"/>
    <mergeCell ref="A3:B3"/>
    <mergeCell ref="H3:X7"/>
    <mergeCell ref="C8:M8"/>
    <mergeCell ref="N8:X8"/>
    <mergeCell ref="A4:B4"/>
    <mergeCell ref="A5:B5"/>
    <mergeCell ref="A6:B6"/>
    <mergeCell ref="A7:B7"/>
    <mergeCell ref="C3:G3"/>
    <mergeCell ref="C4:G4"/>
    <mergeCell ref="C5:G5"/>
    <mergeCell ref="C6:G6"/>
    <mergeCell ref="C7:G7"/>
  </mergeCells>
  <phoneticPr fontId="5" type="noConversion"/>
  <pageMargins left="0.7" right="0.7" top="0.75" bottom="0.75" header="0.3" footer="0.3"/>
  <pageSetup paperSize="9" scale="32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D6E6C-9E54-490A-979C-4C6F65CA4327}">
  <dimension ref="A1:T40"/>
  <sheetViews>
    <sheetView tabSelected="1" view="pageBreakPreview" topLeftCell="A22" zoomScale="115" zoomScaleNormal="130" zoomScaleSheetLayoutView="115" workbookViewId="0">
      <selection activeCell="R33" sqref="R33:S33"/>
    </sheetView>
  </sheetViews>
  <sheetFormatPr baseColWidth="10" defaultColWidth="11.44140625" defaultRowHeight="14.4" x14ac:dyDescent="0.3"/>
  <cols>
    <col min="1" max="1" width="3.33203125" style="6" customWidth="1"/>
    <col min="2" max="2" width="3.88671875" style="6" customWidth="1"/>
    <col min="3" max="3" width="6.33203125" style="6" customWidth="1"/>
    <col min="4" max="4" width="5.6640625" style="6" customWidth="1"/>
    <col min="5" max="5" width="3.109375" style="6" customWidth="1"/>
    <col min="6" max="6" width="3.6640625" style="6" customWidth="1"/>
    <col min="7" max="7" width="4.5546875" style="6" customWidth="1"/>
    <col min="8" max="8" width="3.6640625" style="6" customWidth="1"/>
    <col min="9" max="9" width="8.44140625" style="6" customWidth="1"/>
    <col min="10" max="10" width="7.88671875" style="6" customWidth="1"/>
    <col min="11" max="11" width="7.44140625" style="6" customWidth="1"/>
    <col min="12" max="12" width="5.5546875" style="6" customWidth="1"/>
    <col min="13" max="13" width="4.88671875" style="6" customWidth="1"/>
    <col min="14" max="14" width="5" style="6" customWidth="1"/>
    <col min="15" max="15" width="6.109375" style="6" customWidth="1"/>
    <col min="16" max="16" width="4.109375" style="6" customWidth="1"/>
    <col min="17" max="17" width="5.33203125" style="6" customWidth="1"/>
    <col min="18" max="18" width="4.109375" style="6" customWidth="1"/>
    <col min="19" max="19" width="10.5546875" style="6" customWidth="1"/>
    <col min="20" max="254" width="11.44140625" style="6"/>
    <col min="255" max="255" width="3.33203125" style="6" customWidth="1"/>
    <col min="256" max="256" width="2.33203125" style="6" customWidth="1"/>
    <col min="257" max="257" width="6.33203125" style="6" customWidth="1"/>
    <col min="258" max="258" width="5.6640625" style="6" customWidth="1"/>
    <col min="259" max="259" width="3.109375" style="6" customWidth="1"/>
    <col min="260" max="260" width="3.6640625" style="6" customWidth="1"/>
    <col min="261" max="261" width="4.5546875" style="6" customWidth="1"/>
    <col min="262" max="262" width="3.6640625" style="6" customWidth="1"/>
    <col min="263" max="263" width="8.44140625" style="6" customWidth="1"/>
    <col min="264" max="264" width="5.109375" style="6" customWidth="1"/>
    <col min="265" max="269" width="4.109375" style="6" customWidth="1"/>
    <col min="270" max="270" width="6.88671875" style="6" customWidth="1"/>
    <col min="271" max="272" width="4.109375" style="6" customWidth="1"/>
    <col min="273" max="273" width="3.6640625" style="6" customWidth="1"/>
    <col min="274" max="274" width="7.44140625" style="6" customWidth="1"/>
    <col min="275" max="510" width="11.44140625" style="6"/>
    <col min="511" max="511" width="3.33203125" style="6" customWidth="1"/>
    <col min="512" max="512" width="2.33203125" style="6" customWidth="1"/>
    <col min="513" max="513" width="6.33203125" style="6" customWidth="1"/>
    <col min="514" max="514" width="5.6640625" style="6" customWidth="1"/>
    <col min="515" max="515" width="3.109375" style="6" customWidth="1"/>
    <col min="516" max="516" width="3.6640625" style="6" customWidth="1"/>
    <col min="517" max="517" width="4.5546875" style="6" customWidth="1"/>
    <col min="518" max="518" width="3.6640625" style="6" customWidth="1"/>
    <col min="519" max="519" width="8.44140625" style="6" customWidth="1"/>
    <col min="520" max="520" width="5.109375" style="6" customWidth="1"/>
    <col min="521" max="525" width="4.109375" style="6" customWidth="1"/>
    <col min="526" max="526" width="6.88671875" style="6" customWidth="1"/>
    <col min="527" max="528" width="4.109375" style="6" customWidth="1"/>
    <col min="529" max="529" width="3.6640625" style="6" customWidth="1"/>
    <col min="530" max="530" width="7.44140625" style="6" customWidth="1"/>
    <col min="531" max="766" width="11.44140625" style="6"/>
    <col min="767" max="767" width="3.33203125" style="6" customWidth="1"/>
    <col min="768" max="768" width="2.33203125" style="6" customWidth="1"/>
    <col min="769" max="769" width="6.33203125" style="6" customWidth="1"/>
    <col min="770" max="770" width="5.6640625" style="6" customWidth="1"/>
    <col min="771" max="771" width="3.109375" style="6" customWidth="1"/>
    <col min="772" max="772" width="3.6640625" style="6" customWidth="1"/>
    <col min="773" max="773" width="4.5546875" style="6" customWidth="1"/>
    <col min="774" max="774" width="3.6640625" style="6" customWidth="1"/>
    <col min="775" max="775" width="8.44140625" style="6" customWidth="1"/>
    <col min="776" max="776" width="5.109375" style="6" customWidth="1"/>
    <col min="777" max="781" width="4.109375" style="6" customWidth="1"/>
    <col min="782" max="782" width="6.88671875" style="6" customWidth="1"/>
    <col min="783" max="784" width="4.109375" style="6" customWidth="1"/>
    <col min="785" max="785" width="3.6640625" style="6" customWidth="1"/>
    <col min="786" max="786" width="7.44140625" style="6" customWidth="1"/>
    <col min="787" max="1022" width="11.44140625" style="6"/>
    <col min="1023" max="1023" width="3.33203125" style="6" customWidth="1"/>
    <col min="1024" max="1024" width="2.33203125" style="6" customWidth="1"/>
    <col min="1025" max="1025" width="6.33203125" style="6" customWidth="1"/>
    <col min="1026" max="1026" width="5.6640625" style="6" customWidth="1"/>
    <col min="1027" max="1027" width="3.109375" style="6" customWidth="1"/>
    <col min="1028" max="1028" width="3.6640625" style="6" customWidth="1"/>
    <col min="1029" max="1029" width="4.5546875" style="6" customWidth="1"/>
    <col min="1030" max="1030" width="3.6640625" style="6" customWidth="1"/>
    <col min="1031" max="1031" width="8.44140625" style="6" customWidth="1"/>
    <col min="1032" max="1032" width="5.109375" style="6" customWidth="1"/>
    <col min="1033" max="1037" width="4.109375" style="6" customWidth="1"/>
    <col min="1038" max="1038" width="6.88671875" style="6" customWidth="1"/>
    <col min="1039" max="1040" width="4.109375" style="6" customWidth="1"/>
    <col min="1041" max="1041" width="3.6640625" style="6" customWidth="1"/>
    <col min="1042" max="1042" width="7.44140625" style="6" customWidth="1"/>
    <col min="1043" max="1278" width="11.44140625" style="6"/>
    <col min="1279" max="1279" width="3.33203125" style="6" customWidth="1"/>
    <col min="1280" max="1280" width="2.33203125" style="6" customWidth="1"/>
    <col min="1281" max="1281" width="6.33203125" style="6" customWidth="1"/>
    <col min="1282" max="1282" width="5.6640625" style="6" customWidth="1"/>
    <col min="1283" max="1283" width="3.109375" style="6" customWidth="1"/>
    <col min="1284" max="1284" width="3.6640625" style="6" customWidth="1"/>
    <col min="1285" max="1285" width="4.5546875" style="6" customWidth="1"/>
    <col min="1286" max="1286" width="3.6640625" style="6" customWidth="1"/>
    <col min="1287" max="1287" width="8.44140625" style="6" customWidth="1"/>
    <col min="1288" max="1288" width="5.109375" style="6" customWidth="1"/>
    <col min="1289" max="1293" width="4.109375" style="6" customWidth="1"/>
    <col min="1294" max="1294" width="6.88671875" style="6" customWidth="1"/>
    <col min="1295" max="1296" width="4.109375" style="6" customWidth="1"/>
    <col min="1297" max="1297" width="3.6640625" style="6" customWidth="1"/>
    <col min="1298" max="1298" width="7.44140625" style="6" customWidth="1"/>
    <col min="1299" max="1534" width="11.44140625" style="6"/>
    <col min="1535" max="1535" width="3.33203125" style="6" customWidth="1"/>
    <col min="1536" max="1536" width="2.33203125" style="6" customWidth="1"/>
    <col min="1537" max="1537" width="6.33203125" style="6" customWidth="1"/>
    <col min="1538" max="1538" width="5.6640625" style="6" customWidth="1"/>
    <col min="1539" max="1539" width="3.109375" style="6" customWidth="1"/>
    <col min="1540" max="1540" width="3.6640625" style="6" customWidth="1"/>
    <col min="1541" max="1541" width="4.5546875" style="6" customWidth="1"/>
    <col min="1542" max="1542" width="3.6640625" style="6" customWidth="1"/>
    <col min="1543" max="1543" width="8.44140625" style="6" customWidth="1"/>
    <col min="1544" max="1544" width="5.109375" style="6" customWidth="1"/>
    <col min="1545" max="1549" width="4.109375" style="6" customWidth="1"/>
    <col min="1550" max="1550" width="6.88671875" style="6" customWidth="1"/>
    <col min="1551" max="1552" width="4.109375" style="6" customWidth="1"/>
    <col min="1553" max="1553" width="3.6640625" style="6" customWidth="1"/>
    <col min="1554" max="1554" width="7.44140625" style="6" customWidth="1"/>
    <col min="1555" max="1790" width="11.44140625" style="6"/>
    <col min="1791" max="1791" width="3.33203125" style="6" customWidth="1"/>
    <col min="1792" max="1792" width="2.33203125" style="6" customWidth="1"/>
    <col min="1793" max="1793" width="6.33203125" style="6" customWidth="1"/>
    <col min="1794" max="1794" width="5.6640625" style="6" customWidth="1"/>
    <col min="1795" max="1795" width="3.109375" style="6" customWidth="1"/>
    <col min="1796" max="1796" width="3.6640625" style="6" customWidth="1"/>
    <col min="1797" max="1797" width="4.5546875" style="6" customWidth="1"/>
    <col min="1798" max="1798" width="3.6640625" style="6" customWidth="1"/>
    <col min="1799" max="1799" width="8.44140625" style="6" customWidth="1"/>
    <col min="1800" max="1800" width="5.109375" style="6" customWidth="1"/>
    <col min="1801" max="1805" width="4.109375" style="6" customWidth="1"/>
    <col min="1806" max="1806" width="6.88671875" style="6" customWidth="1"/>
    <col min="1807" max="1808" width="4.109375" style="6" customWidth="1"/>
    <col min="1809" max="1809" width="3.6640625" style="6" customWidth="1"/>
    <col min="1810" max="1810" width="7.44140625" style="6" customWidth="1"/>
    <col min="1811" max="2046" width="11.44140625" style="6"/>
    <col min="2047" max="2047" width="3.33203125" style="6" customWidth="1"/>
    <col min="2048" max="2048" width="2.33203125" style="6" customWidth="1"/>
    <col min="2049" max="2049" width="6.33203125" style="6" customWidth="1"/>
    <col min="2050" max="2050" width="5.6640625" style="6" customWidth="1"/>
    <col min="2051" max="2051" width="3.109375" style="6" customWidth="1"/>
    <col min="2052" max="2052" width="3.6640625" style="6" customWidth="1"/>
    <col min="2053" max="2053" width="4.5546875" style="6" customWidth="1"/>
    <col min="2054" max="2054" width="3.6640625" style="6" customWidth="1"/>
    <col min="2055" max="2055" width="8.44140625" style="6" customWidth="1"/>
    <col min="2056" max="2056" width="5.109375" style="6" customWidth="1"/>
    <col min="2057" max="2061" width="4.109375" style="6" customWidth="1"/>
    <col min="2062" max="2062" width="6.88671875" style="6" customWidth="1"/>
    <col min="2063" max="2064" width="4.109375" style="6" customWidth="1"/>
    <col min="2065" max="2065" width="3.6640625" style="6" customWidth="1"/>
    <col min="2066" max="2066" width="7.44140625" style="6" customWidth="1"/>
    <col min="2067" max="2302" width="11.44140625" style="6"/>
    <col min="2303" max="2303" width="3.33203125" style="6" customWidth="1"/>
    <col min="2304" max="2304" width="2.33203125" style="6" customWidth="1"/>
    <col min="2305" max="2305" width="6.33203125" style="6" customWidth="1"/>
    <col min="2306" max="2306" width="5.6640625" style="6" customWidth="1"/>
    <col min="2307" max="2307" width="3.109375" style="6" customWidth="1"/>
    <col min="2308" max="2308" width="3.6640625" style="6" customWidth="1"/>
    <col min="2309" max="2309" width="4.5546875" style="6" customWidth="1"/>
    <col min="2310" max="2310" width="3.6640625" style="6" customWidth="1"/>
    <col min="2311" max="2311" width="8.44140625" style="6" customWidth="1"/>
    <col min="2312" max="2312" width="5.109375" style="6" customWidth="1"/>
    <col min="2313" max="2317" width="4.109375" style="6" customWidth="1"/>
    <col min="2318" max="2318" width="6.88671875" style="6" customWidth="1"/>
    <col min="2319" max="2320" width="4.109375" style="6" customWidth="1"/>
    <col min="2321" max="2321" width="3.6640625" style="6" customWidth="1"/>
    <col min="2322" max="2322" width="7.44140625" style="6" customWidth="1"/>
    <col min="2323" max="2558" width="11.44140625" style="6"/>
    <col min="2559" max="2559" width="3.33203125" style="6" customWidth="1"/>
    <col min="2560" max="2560" width="2.33203125" style="6" customWidth="1"/>
    <col min="2561" max="2561" width="6.33203125" style="6" customWidth="1"/>
    <col min="2562" max="2562" width="5.6640625" style="6" customWidth="1"/>
    <col min="2563" max="2563" width="3.109375" style="6" customWidth="1"/>
    <col min="2564" max="2564" width="3.6640625" style="6" customWidth="1"/>
    <col min="2565" max="2565" width="4.5546875" style="6" customWidth="1"/>
    <col min="2566" max="2566" width="3.6640625" style="6" customWidth="1"/>
    <col min="2567" max="2567" width="8.44140625" style="6" customWidth="1"/>
    <col min="2568" max="2568" width="5.109375" style="6" customWidth="1"/>
    <col min="2569" max="2573" width="4.109375" style="6" customWidth="1"/>
    <col min="2574" max="2574" width="6.88671875" style="6" customWidth="1"/>
    <col min="2575" max="2576" width="4.109375" style="6" customWidth="1"/>
    <col min="2577" max="2577" width="3.6640625" style="6" customWidth="1"/>
    <col min="2578" max="2578" width="7.44140625" style="6" customWidth="1"/>
    <col min="2579" max="2814" width="11.44140625" style="6"/>
    <col min="2815" max="2815" width="3.33203125" style="6" customWidth="1"/>
    <col min="2816" max="2816" width="2.33203125" style="6" customWidth="1"/>
    <col min="2817" max="2817" width="6.33203125" style="6" customWidth="1"/>
    <col min="2818" max="2818" width="5.6640625" style="6" customWidth="1"/>
    <col min="2819" max="2819" width="3.109375" style="6" customWidth="1"/>
    <col min="2820" max="2820" width="3.6640625" style="6" customWidth="1"/>
    <col min="2821" max="2821" width="4.5546875" style="6" customWidth="1"/>
    <col min="2822" max="2822" width="3.6640625" style="6" customWidth="1"/>
    <col min="2823" max="2823" width="8.44140625" style="6" customWidth="1"/>
    <col min="2824" max="2824" width="5.109375" style="6" customWidth="1"/>
    <col min="2825" max="2829" width="4.109375" style="6" customWidth="1"/>
    <col min="2830" max="2830" width="6.88671875" style="6" customWidth="1"/>
    <col min="2831" max="2832" width="4.109375" style="6" customWidth="1"/>
    <col min="2833" max="2833" width="3.6640625" style="6" customWidth="1"/>
    <col min="2834" max="2834" width="7.44140625" style="6" customWidth="1"/>
    <col min="2835" max="3070" width="11.44140625" style="6"/>
    <col min="3071" max="3071" width="3.33203125" style="6" customWidth="1"/>
    <col min="3072" max="3072" width="2.33203125" style="6" customWidth="1"/>
    <col min="3073" max="3073" width="6.33203125" style="6" customWidth="1"/>
    <col min="3074" max="3074" width="5.6640625" style="6" customWidth="1"/>
    <col min="3075" max="3075" width="3.109375" style="6" customWidth="1"/>
    <col min="3076" max="3076" width="3.6640625" style="6" customWidth="1"/>
    <col min="3077" max="3077" width="4.5546875" style="6" customWidth="1"/>
    <col min="3078" max="3078" width="3.6640625" style="6" customWidth="1"/>
    <col min="3079" max="3079" width="8.44140625" style="6" customWidth="1"/>
    <col min="3080" max="3080" width="5.109375" style="6" customWidth="1"/>
    <col min="3081" max="3085" width="4.109375" style="6" customWidth="1"/>
    <col min="3086" max="3086" width="6.88671875" style="6" customWidth="1"/>
    <col min="3087" max="3088" width="4.109375" style="6" customWidth="1"/>
    <col min="3089" max="3089" width="3.6640625" style="6" customWidth="1"/>
    <col min="3090" max="3090" width="7.44140625" style="6" customWidth="1"/>
    <col min="3091" max="3326" width="11.44140625" style="6"/>
    <col min="3327" max="3327" width="3.33203125" style="6" customWidth="1"/>
    <col min="3328" max="3328" width="2.33203125" style="6" customWidth="1"/>
    <col min="3329" max="3329" width="6.33203125" style="6" customWidth="1"/>
    <col min="3330" max="3330" width="5.6640625" style="6" customWidth="1"/>
    <col min="3331" max="3331" width="3.109375" style="6" customWidth="1"/>
    <col min="3332" max="3332" width="3.6640625" style="6" customWidth="1"/>
    <col min="3333" max="3333" width="4.5546875" style="6" customWidth="1"/>
    <col min="3334" max="3334" width="3.6640625" style="6" customWidth="1"/>
    <col min="3335" max="3335" width="8.44140625" style="6" customWidth="1"/>
    <col min="3336" max="3336" width="5.109375" style="6" customWidth="1"/>
    <col min="3337" max="3341" width="4.109375" style="6" customWidth="1"/>
    <col min="3342" max="3342" width="6.88671875" style="6" customWidth="1"/>
    <col min="3343" max="3344" width="4.109375" style="6" customWidth="1"/>
    <col min="3345" max="3345" width="3.6640625" style="6" customWidth="1"/>
    <col min="3346" max="3346" width="7.44140625" style="6" customWidth="1"/>
    <col min="3347" max="3582" width="11.44140625" style="6"/>
    <col min="3583" max="3583" width="3.33203125" style="6" customWidth="1"/>
    <col min="3584" max="3584" width="2.33203125" style="6" customWidth="1"/>
    <col min="3585" max="3585" width="6.33203125" style="6" customWidth="1"/>
    <col min="3586" max="3586" width="5.6640625" style="6" customWidth="1"/>
    <col min="3587" max="3587" width="3.109375" style="6" customWidth="1"/>
    <col min="3588" max="3588" width="3.6640625" style="6" customWidth="1"/>
    <col min="3589" max="3589" width="4.5546875" style="6" customWidth="1"/>
    <col min="3590" max="3590" width="3.6640625" style="6" customWidth="1"/>
    <col min="3591" max="3591" width="8.44140625" style="6" customWidth="1"/>
    <col min="3592" max="3592" width="5.109375" style="6" customWidth="1"/>
    <col min="3593" max="3597" width="4.109375" style="6" customWidth="1"/>
    <col min="3598" max="3598" width="6.88671875" style="6" customWidth="1"/>
    <col min="3599" max="3600" width="4.109375" style="6" customWidth="1"/>
    <col min="3601" max="3601" width="3.6640625" style="6" customWidth="1"/>
    <col min="3602" max="3602" width="7.44140625" style="6" customWidth="1"/>
    <col min="3603" max="3838" width="11.44140625" style="6"/>
    <col min="3839" max="3839" width="3.33203125" style="6" customWidth="1"/>
    <col min="3840" max="3840" width="2.33203125" style="6" customWidth="1"/>
    <col min="3841" max="3841" width="6.33203125" style="6" customWidth="1"/>
    <col min="3842" max="3842" width="5.6640625" style="6" customWidth="1"/>
    <col min="3843" max="3843" width="3.109375" style="6" customWidth="1"/>
    <col min="3844" max="3844" width="3.6640625" style="6" customWidth="1"/>
    <col min="3845" max="3845" width="4.5546875" style="6" customWidth="1"/>
    <col min="3846" max="3846" width="3.6640625" style="6" customWidth="1"/>
    <col min="3847" max="3847" width="8.44140625" style="6" customWidth="1"/>
    <col min="3848" max="3848" width="5.109375" style="6" customWidth="1"/>
    <col min="3849" max="3853" width="4.109375" style="6" customWidth="1"/>
    <col min="3854" max="3854" width="6.88671875" style="6" customWidth="1"/>
    <col min="3855" max="3856" width="4.109375" style="6" customWidth="1"/>
    <col min="3857" max="3857" width="3.6640625" style="6" customWidth="1"/>
    <col min="3858" max="3858" width="7.44140625" style="6" customWidth="1"/>
    <col min="3859" max="4094" width="11.44140625" style="6"/>
    <col min="4095" max="4095" width="3.33203125" style="6" customWidth="1"/>
    <col min="4096" max="4096" width="2.33203125" style="6" customWidth="1"/>
    <col min="4097" max="4097" width="6.33203125" style="6" customWidth="1"/>
    <col min="4098" max="4098" width="5.6640625" style="6" customWidth="1"/>
    <col min="4099" max="4099" width="3.109375" style="6" customWidth="1"/>
    <col min="4100" max="4100" width="3.6640625" style="6" customWidth="1"/>
    <col min="4101" max="4101" width="4.5546875" style="6" customWidth="1"/>
    <col min="4102" max="4102" width="3.6640625" style="6" customWidth="1"/>
    <col min="4103" max="4103" width="8.44140625" style="6" customWidth="1"/>
    <col min="4104" max="4104" width="5.109375" style="6" customWidth="1"/>
    <col min="4105" max="4109" width="4.109375" style="6" customWidth="1"/>
    <col min="4110" max="4110" width="6.88671875" style="6" customWidth="1"/>
    <col min="4111" max="4112" width="4.109375" style="6" customWidth="1"/>
    <col min="4113" max="4113" width="3.6640625" style="6" customWidth="1"/>
    <col min="4114" max="4114" width="7.44140625" style="6" customWidth="1"/>
    <col min="4115" max="4350" width="11.44140625" style="6"/>
    <col min="4351" max="4351" width="3.33203125" style="6" customWidth="1"/>
    <col min="4352" max="4352" width="2.33203125" style="6" customWidth="1"/>
    <col min="4353" max="4353" width="6.33203125" style="6" customWidth="1"/>
    <col min="4354" max="4354" width="5.6640625" style="6" customWidth="1"/>
    <col min="4355" max="4355" width="3.109375" style="6" customWidth="1"/>
    <col min="4356" max="4356" width="3.6640625" style="6" customWidth="1"/>
    <col min="4357" max="4357" width="4.5546875" style="6" customWidth="1"/>
    <col min="4358" max="4358" width="3.6640625" style="6" customWidth="1"/>
    <col min="4359" max="4359" width="8.44140625" style="6" customWidth="1"/>
    <col min="4360" max="4360" width="5.109375" style="6" customWidth="1"/>
    <col min="4361" max="4365" width="4.109375" style="6" customWidth="1"/>
    <col min="4366" max="4366" width="6.88671875" style="6" customWidth="1"/>
    <col min="4367" max="4368" width="4.109375" style="6" customWidth="1"/>
    <col min="4369" max="4369" width="3.6640625" style="6" customWidth="1"/>
    <col min="4370" max="4370" width="7.44140625" style="6" customWidth="1"/>
    <col min="4371" max="4606" width="11.44140625" style="6"/>
    <col min="4607" max="4607" width="3.33203125" style="6" customWidth="1"/>
    <col min="4608" max="4608" width="2.33203125" style="6" customWidth="1"/>
    <col min="4609" max="4609" width="6.33203125" style="6" customWidth="1"/>
    <col min="4610" max="4610" width="5.6640625" style="6" customWidth="1"/>
    <col min="4611" max="4611" width="3.109375" style="6" customWidth="1"/>
    <col min="4612" max="4612" width="3.6640625" style="6" customWidth="1"/>
    <col min="4613" max="4613" width="4.5546875" style="6" customWidth="1"/>
    <col min="4614" max="4614" width="3.6640625" style="6" customWidth="1"/>
    <col min="4615" max="4615" width="8.44140625" style="6" customWidth="1"/>
    <col min="4616" max="4616" width="5.109375" style="6" customWidth="1"/>
    <col min="4617" max="4621" width="4.109375" style="6" customWidth="1"/>
    <col min="4622" max="4622" width="6.88671875" style="6" customWidth="1"/>
    <col min="4623" max="4624" width="4.109375" style="6" customWidth="1"/>
    <col min="4625" max="4625" width="3.6640625" style="6" customWidth="1"/>
    <col min="4626" max="4626" width="7.44140625" style="6" customWidth="1"/>
    <col min="4627" max="4862" width="11.44140625" style="6"/>
    <col min="4863" max="4863" width="3.33203125" style="6" customWidth="1"/>
    <col min="4864" max="4864" width="2.33203125" style="6" customWidth="1"/>
    <col min="4865" max="4865" width="6.33203125" style="6" customWidth="1"/>
    <col min="4866" max="4866" width="5.6640625" style="6" customWidth="1"/>
    <col min="4867" max="4867" width="3.109375" style="6" customWidth="1"/>
    <col min="4868" max="4868" width="3.6640625" style="6" customWidth="1"/>
    <col min="4869" max="4869" width="4.5546875" style="6" customWidth="1"/>
    <col min="4870" max="4870" width="3.6640625" style="6" customWidth="1"/>
    <col min="4871" max="4871" width="8.44140625" style="6" customWidth="1"/>
    <col min="4872" max="4872" width="5.109375" style="6" customWidth="1"/>
    <col min="4873" max="4877" width="4.109375" style="6" customWidth="1"/>
    <col min="4878" max="4878" width="6.88671875" style="6" customWidth="1"/>
    <col min="4879" max="4880" width="4.109375" style="6" customWidth="1"/>
    <col min="4881" max="4881" width="3.6640625" style="6" customWidth="1"/>
    <col min="4882" max="4882" width="7.44140625" style="6" customWidth="1"/>
    <col min="4883" max="5118" width="11.44140625" style="6"/>
    <col min="5119" max="5119" width="3.33203125" style="6" customWidth="1"/>
    <col min="5120" max="5120" width="2.33203125" style="6" customWidth="1"/>
    <col min="5121" max="5121" width="6.33203125" style="6" customWidth="1"/>
    <col min="5122" max="5122" width="5.6640625" style="6" customWidth="1"/>
    <col min="5123" max="5123" width="3.109375" style="6" customWidth="1"/>
    <col min="5124" max="5124" width="3.6640625" style="6" customWidth="1"/>
    <col min="5125" max="5125" width="4.5546875" style="6" customWidth="1"/>
    <col min="5126" max="5126" width="3.6640625" style="6" customWidth="1"/>
    <col min="5127" max="5127" width="8.44140625" style="6" customWidth="1"/>
    <col min="5128" max="5128" width="5.109375" style="6" customWidth="1"/>
    <col min="5129" max="5133" width="4.109375" style="6" customWidth="1"/>
    <col min="5134" max="5134" width="6.88671875" style="6" customWidth="1"/>
    <col min="5135" max="5136" width="4.109375" style="6" customWidth="1"/>
    <col min="5137" max="5137" width="3.6640625" style="6" customWidth="1"/>
    <col min="5138" max="5138" width="7.44140625" style="6" customWidth="1"/>
    <col min="5139" max="5374" width="11.44140625" style="6"/>
    <col min="5375" max="5375" width="3.33203125" style="6" customWidth="1"/>
    <col min="5376" max="5376" width="2.33203125" style="6" customWidth="1"/>
    <col min="5377" max="5377" width="6.33203125" style="6" customWidth="1"/>
    <col min="5378" max="5378" width="5.6640625" style="6" customWidth="1"/>
    <col min="5379" max="5379" width="3.109375" style="6" customWidth="1"/>
    <col min="5380" max="5380" width="3.6640625" style="6" customWidth="1"/>
    <col min="5381" max="5381" width="4.5546875" style="6" customWidth="1"/>
    <col min="5382" max="5382" width="3.6640625" style="6" customWidth="1"/>
    <col min="5383" max="5383" width="8.44140625" style="6" customWidth="1"/>
    <col min="5384" max="5384" width="5.109375" style="6" customWidth="1"/>
    <col min="5385" max="5389" width="4.109375" style="6" customWidth="1"/>
    <col min="5390" max="5390" width="6.88671875" style="6" customWidth="1"/>
    <col min="5391" max="5392" width="4.109375" style="6" customWidth="1"/>
    <col min="5393" max="5393" width="3.6640625" style="6" customWidth="1"/>
    <col min="5394" max="5394" width="7.44140625" style="6" customWidth="1"/>
    <col min="5395" max="5630" width="11.44140625" style="6"/>
    <col min="5631" max="5631" width="3.33203125" style="6" customWidth="1"/>
    <col min="5632" max="5632" width="2.33203125" style="6" customWidth="1"/>
    <col min="5633" max="5633" width="6.33203125" style="6" customWidth="1"/>
    <col min="5634" max="5634" width="5.6640625" style="6" customWidth="1"/>
    <col min="5635" max="5635" width="3.109375" style="6" customWidth="1"/>
    <col min="5636" max="5636" width="3.6640625" style="6" customWidth="1"/>
    <col min="5637" max="5637" width="4.5546875" style="6" customWidth="1"/>
    <col min="5638" max="5638" width="3.6640625" style="6" customWidth="1"/>
    <col min="5639" max="5639" width="8.44140625" style="6" customWidth="1"/>
    <col min="5640" max="5640" width="5.109375" style="6" customWidth="1"/>
    <col min="5641" max="5645" width="4.109375" style="6" customWidth="1"/>
    <col min="5646" max="5646" width="6.88671875" style="6" customWidth="1"/>
    <col min="5647" max="5648" width="4.109375" style="6" customWidth="1"/>
    <col min="5649" max="5649" width="3.6640625" style="6" customWidth="1"/>
    <col min="5650" max="5650" width="7.44140625" style="6" customWidth="1"/>
    <col min="5651" max="5886" width="11.44140625" style="6"/>
    <col min="5887" max="5887" width="3.33203125" style="6" customWidth="1"/>
    <col min="5888" max="5888" width="2.33203125" style="6" customWidth="1"/>
    <col min="5889" max="5889" width="6.33203125" style="6" customWidth="1"/>
    <col min="5890" max="5890" width="5.6640625" style="6" customWidth="1"/>
    <col min="5891" max="5891" width="3.109375" style="6" customWidth="1"/>
    <col min="5892" max="5892" width="3.6640625" style="6" customWidth="1"/>
    <col min="5893" max="5893" width="4.5546875" style="6" customWidth="1"/>
    <col min="5894" max="5894" width="3.6640625" style="6" customWidth="1"/>
    <col min="5895" max="5895" width="8.44140625" style="6" customWidth="1"/>
    <col min="5896" max="5896" width="5.109375" style="6" customWidth="1"/>
    <col min="5897" max="5901" width="4.109375" style="6" customWidth="1"/>
    <col min="5902" max="5902" width="6.88671875" style="6" customWidth="1"/>
    <col min="5903" max="5904" width="4.109375" style="6" customWidth="1"/>
    <col min="5905" max="5905" width="3.6640625" style="6" customWidth="1"/>
    <col min="5906" max="5906" width="7.44140625" style="6" customWidth="1"/>
    <col min="5907" max="6142" width="11.44140625" style="6"/>
    <col min="6143" max="6143" width="3.33203125" style="6" customWidth="1"/>
    <col min="6144" max="6144" width="2.33203125" style="6" customWidth="1"/>
    <col min="6145" max="6145" width="6.33203125" style="6" customWidth="1"/>
    <col min="6146" max="6146" width="5.6640625" style="6" customWidth="1"/>
    <col min="6147" max="6147" width="3.109375" style="6" customWidth="1"/>
    <col min="6148" max="6148" width="3.6640625" style="6" customWidth="1"/>
    <col min="6149" max="6149" width="4.5546875" style="6" customWidth="1"/>
    <col min="6150" max="6150" width="3.6640625" style="6" customWidth="1"/>
    <col min="6151" max="6151" width="8.44140625" style="6" customWidth="1"/>
    <col min="6152" max="6152" width="5.109375" style="6" customWidth="1"/>
    <col min="6153" max="6157" width="4.109375" style="6" customWidth="1"/>
    <col min="6158" max="6158" width="6.88671875" style="6" customWidth="1"/>
    <col min="6159" max="6160" width="4.109375" style="6" customWidth="1"/>
    <col min="6161" max="6161" width="3.6640625" style="6" customWidth="1"/>
    <col min="6162" max="6162" width="7.44140625" style="6" customWidth="1"/>
    <col min="6163" max="6398" width="11.44140625" style="6"/>
    <col min="6399" max="6399" width="3.33203125" style="6" customWidth="1"/>
    <col min="6400" max="6400" width="2.33203125" style="6" customWidth="1"/>
    <col min="6401" max="6401" width="6.33203125" style="6" customWidth="1"/>
    <col min="6402" max="6402" width="5.6640625" style="6" customWidth="1"/>
    <col min="6403" max="6403" width="3.109375" style="6" customWidth="1"/>
    <col min="6404" max="6404" width="3.6640625" style="6" customWidth="1"/>
    <col min="6405" max="6405" width="4.5546875" style="6" customWidth="1"/>
    <col min="6406" max="6406" width="3.6640625" style="6" customWidth="1"/>
    <col min="6407" max="6407" width="8.44140625" style="6" customWidth="1"/>
    <col min="6408" max="6408" width="5.109375" style="6" customWidth="1"/>
    <col min="6409" max="6413" width="4.109375" style="6" customWidth="1"/>
    <col min="6414" max="6414" width="6.88671875" style="6" customWidth="1"/>
    <col min="6415" max="6416" width="4.109375" style="6" customWidth="1"/>
    <col min="6417" max="6417" width="3.6640625" style="6" customWidth="1"/>
    <col min="6418" max="6418" width="7.44140625" style="6" customWidth="1"/>
    <col min="6419" max="6654" width="11.44140625" style="6"/>
    <col min="6655" max="6655" width="3.33203125" style="6" customWidth="1"/>
    <col min="6656" max="6656" width="2.33203125" style="6" customWidth="1"/>
    <col min="6657" max="6657" width="6.33203125" style="6" customWidth="1"/>
    <col min="6658" max="6658" width="5.6640625" style="6" customWidth="1"/>
    <col min="6659" max="6659" width="3.109375" style="6" customWidth="1"/>
    <col min="6660" max="6660" width="3.6640625" style="6" customWidth="1"/>
    <col min="6661" max="6661" width="4.5546875" style="6" customWidth="1"/>
    <col min="6662" max="6662" width="3.6640625" style="6" customWidth="1"/>
    <col min="6663" max="6663" width="8.44140625" style="6" customWidth="1"/>
    <col min="6664" max="6664" width="5.109375" style="6" customWidth="1"/>
    <col min="6665" max="6669" width="4.109375" style="6" customWidth="1"/>
    <col min="6670" max="6670" width="6.88671875" style="6" customWidth="1"/>
    <col min="6671" max="6672" width="4.109375" style="6" customWidth="1"/>
    <col min="6673" max="6673" width="3.6640625" style="6" customWidth="1"/>
    <col min="6674" max="6674" width="7.44140625" style="6" customWidth="1"/>
    <col min="6675" max="6910" width="11.44140625" style="6"/>
    <col min="6911" max="6911" width="3.33203125" style="6" customWidth="1"/>
    <col min="6912" max="6912" width="2.33203125" style="6" customWidth="1"/>
    <col min="6913" max="6913" width="6.33203125" style="6" customWidth="1"/>
    <col min="6914" max="6914" width="5.6640625" style="6" customWidth="1"/>
    <col min="6915" max="6915" width="3.109375" style="6" customWidth="1"/>
    <col min="6916" max="6916" width="3.6640625" style="6" customWidth="1"/>
    <col min="6917" max="6917" width="4.5546875" style="6" customWidth="1"/>
    <col min="6918" max="6918" width="3.6640625" style="6" customWidth="1"/>
    <col min="6919" max="6919" width="8.44140625" style="6" customWidth="1"/>
    <col min="6920" max="6920" width="5.109375" style="6" customWidth="1"/>
    <col min="6921" max="6925" width="4.109375" style="6" customWidth="1"/>
    <col min="6926" max="6926" width="6.88671875" style="6" customWidth="1"/>
    <col min="6927" max="6928" width="4.109375" style="6" customWidth="1"/>
    <col min="6929" max="6929" width="3.6640625" style="6" customWidth="1"/>
    <col min="6930" max="6930" width="7.44140625" style="6" customWidth="1"/>
    <col min="6931" max="7166" width="11.44140625" style="6"/>
    <col min="7167" max="7167" width="3.33203125" style="6" customWidth="1"/>
    <col min="7168" max="7168" width="2.33203125" style="6" customWidth="1"/>
    <col min="7169" max="7169" width="6.33203125" style="6" customWidth="1"/>
    <col min="7170" max="7170" width="5.6640625" style="6" customWidth="1"/>
    <col min="7171" max="7171" width="3.109375" style="6" customWidth="1"/>
    <col min="7172" max="7172" width="3.6640625" style="6" customWidth="1"/>
    <col min="7173" max="7173" width="4.5546875" style="6" customWidth="1"/>
    <col min="7174" max="7174" width="3.6640625" style="6" customWidth="1"/>
    <col min="7175" max="7175" width="8.44140625" style="6" customWidth="1"/>
    <col min="7176" max="7176" width="5.109375" style="6" customWidth="1"/>
    <col min="7177" max="7181" width="4.109375" style="6" customWidth="1"/>
    <col min="7182" max="7182" width="6.88671875" style="6" customWidth="1"/>
    <col min="7183" max="7184" width="4.109375" style="6" customWidth="1"/>
    <col min="7185" max="7185" width="3.6640625" style="6" customWidth="1"/>
    <col min="7186" max="7186" width="7.44140625" style="6" customWidth="1"/>
    <col min="7187" max="7422" width="11.44140625" style="6"/>
    <col min="7423" max="7423" width="3.33203125" style="6" customWidth="1"/>
    <col min="7424" max="7424" width="2.33203125" style="6" customWidth="1"/>
    <col min="7425" max="7425" width="6.33203125" style="6" customWidth="1"/>
    <col min="7426" max="7426" width="5.6640625" style="6" customWidth="1"/>
    <col min="7427" max="7427" width="3.109375" style="6" customWidth="1"/>
    <col min="7428" max="7428" width="3.6640625" style="6" customWidth="1"/>
    <col min="7429" max="7429" width="4.5546875" style="6" customWidth="1"/>
    <col min="7430" max="7430" width="3.6640625" style="6" customWidth="1"/>
    <col min="7431" max="7431" width="8.44140625" style="6" customWidth="1"/>
    <col min="7432" max="7432" width="5.109375" style="6" customWidth="1"/>
    <col min="7433" max="7437" width="4.109375" style="6" customWidth="1"/>
    <col min="7438" max="7438" width="6.88671875" style="6" customWidth="1"/>
    <col min="7439" max="7440" width="4.109375" style="6" customWidth="1"/>
    <col min="7441" max="7441" width="3.6640625" style="6" customWidth="1"/>
    <col min="7442" max="7442" width="7.44140625" style="6" customWidth="1"/>
    <col min="7443" max="7678" width="11.44140625" style="6"/>
    <col min="7679" max="7679" width="3.33203125" style="6" customWidth="1"/>
    <col min="7680" max="7680" width="2.33203125" style="6" customWidth="1"/>
    <col min="7681" max="7681" width="6.33203125" style="6" customWidth="1"/>
    <col min="7682" max="7682" width="5.6640625" style="6" customWidth="1"/>
    <col min="7683" max="7683" width="3.109375" style="6" customWidth="1"/>
    <col min="7684" max="7684" width="3.6640625" style="6" customWidth="1"/>
    <col min="7685" max="7685" width="4.5546875" style="6" customWidth="1"/>
    <col min="7686" max="7686" width="3.6640625" style="6" customWidth="1"/>
    <col min="7687" max="7687" width="8.44140625" style="6" customWidth="1"/>
    <col min="7688" max="7688" width="5.109375" style="6" customWidth="1"/>
    <col min="7689" max="7693" width="4.109375" style="6" customWidth="1"/>
    <col min="7694" max="7694" width="6.88671875" style="6" customWidth="1"/>
    <col min="7695" max="7696" width="4.109375" style="6" customWidth="1"/>
    <col min="7697" max="7697" width="3.6640625" style="6" customWidth="1"/>
    <col min="7698" max="7698" width="7.44140625" style="6" customWidth="1"/>
    <col min="7699" max="7934" width="11.44140625" style="6"/>
    <col min="7935" max="7935" width="3.33203125" style="6" customWidth="1"/>
    <col min="7936" max="7936" width="2.33203125" style="6" customWidth="1"/>
    <col min="7937" max="7937" width="6.33203125" style="6" customWidth="1"/>
    <col min="7938" max="7938" width="5.6640625" style="6" customWidth="1"/>
    <col min="7939" max="7939" width="3.109375" style="6" customWidth="1"/>
    <col min="7940" max="7940" width="3.6640625" style="6" customWidth="1"/>
    <col min="7941" max="7941" width="4.5546875" style="6" customWidth="1"/>
    <col min="7942" max="7942" width="3.6640625" style="6" customWidth="1"/>
    <col min="7943" max="7943" width="8.44140625" style="6" customWidth="1"/>
    <col min="7944" max="7944" width="5.109375" style="6" customWidth="1"/>
    <col min="7945" max="7949" width="4.109375" style="6" customWidth="1"/>
    <col min="7950" max="7950" width="6.88671875" style="6" customWidth="1"/>
    <col min="7951" max="7952" width="4.109375" style="6" customWidth="1"/>
    <col min="7953" max="7953" width="3.6640625" style="6" customWidth="1"/>
    <col min="7954" max="7954" width="7.44140625" style="6" customWidth="1"/>
    <col min="7955" max="8190" width="11.44140625" style="6"/>
    <col min="8191" max="8191" width="3.33203125" style="6" customWidth="1"/>
    <col min="8192" max="8192" width="2.33203125" style="6" customWidth="1"/>
    <col min="8193" max="8193" width="6.33203125" style="6" customWidth="1"/>
    <col min="8194" max="8194" width="5.6640625" style="6" customWidth="1"/>
    <col min="8195" max="8195" width="3.109375" style="6" customWidth="1"/>
    <col min="8196" max="8196" width="3.6640625" style="6" customWidth="1"/>
    <col min="8197" max="8197" width="4.5546875" style="6" customWidth="1"/>
    <col min="8198" max="8198" width="3.6640625" style="6" customWidth="1"/>
    <col min="8199" max="8199" width="8.44140625" style="6" customWidth="1"/>
    <col min="8200" max="8200" width="5.109375" style="6" customWidth="1"/>
    <col min="8201" max="8205" width="4.109375" style="6" customWidth="1"/>
    <col min="8206" max="8206" width="6.88671875" style="6" customWidth="1"/>
    <col min="8207" max="8208" width="4.109375" style="6" customWidth="1"/>
    <col min="8209" max="8209" width="3.6640625" style="6" customWidth="1"/>
    <col min="8210" max="8210" width="7.44140625" style="6" customWidth="1"/>
    <col min="8211" max="8446" width="11.44140625" style="6"/>
    <col min="8447" max="8447" width="3.33203125" style="6" customWidth="1"/>
    <col min="8448" max="8448" width="2.33203125" style="6" customWidth="1"/>
    <col min="8449" max="8449" width="6.33203125" style="6" customWidth="1"/>
    <col min="8450" max="8450" width="5.6640625" style="6" customWidth="1"/>
    <col min="8451" max="8451" width="3.109375" style="6" customWidth="1"/>
    <col min="8452" max="8452" width="3.6640625" style="6" customWidth="1"/>
    <col min="8453" max="8453" width="4.5546875" style="6" customWidth="1"/>
    <col min="8454" max="8454" width="3.6640625" style="6" customWidth="1"/>
    <col min="8455" max="8455" width="8.44140625" style="6" customWidth="1"/>
    <col min="8456" max="8456" width="5.109375" style="6" customWidth="1"/>
    <col min="8457" max="8461" width="4.109375" style="6" customWidth="1"/>
    <col min="8462" max="8462" width="6.88671875" style="6" customWidth="1"/>
    <col min="8463" max="8464" width="4.109375" style="6" customWidth="1"/>
    <col min="8465" max="8465" width="3.6640625" style="6" customWidth="1"/>
    <col min="8466" max="8466" width="7.44140625" style="6" customWidth="1"/>
    <col min="8467" max="8702" width="11.44140625" style="6"/>
    <col min="8703" max="8703" width="3.33203125" style="6" customWidth="1"/>
    <col min="8704" max="8704" width="2.33203125" style="6" customWidth="1"/>
    <col min="8705" max="8705" width="6.33203125" style="6" customWidth="1"/>
    <col min="8706" max="8706" width="5.6640625" style="6" customWidth="1"/>
    <col min="8707" max="8707" width="3.109375" style="6" customWidth="1"/>
    <col min="8708" max="8708" width="3.6640625" style="6" customWidth="1"/>
    <col min="8709" max="8709" width="4.5546875" style="6" customWidth="1"/>
    <col min="8710" max="8710" width="3.6640625" style="6" customWidth="1"/>
    <col min="8711" max="8711" width="8.44140625" style="6" customWidth="1"/>
    <col min="8712" max="8712" width="5.109375" style="6" customWidth="1"/>
    <col min="8713" max="8717" width="4.109375" style="6" customWidth="1"/>
    <col min="8718" max="8718" width="6.88671875" style="6" customWidth="1"/>
    <col min="8719" max="8720" width="4.109375" style="6" customWidth="1"/>
    <col min="8721" max="8721" width="3.6640625" style="6" customWidth="1"/>
    <col min="8722" max="8722" width="7.44140625" style="6" customWidth="1"/>
    <col min="8723" max="8958" width="11.44140625" style="6"/>
    <col min="8959" max="8959" width="3.33203125" style="6" customWidth="1"/>
    <col min="8960" max="8960" width="2.33203125" style="6" customWidth="1"/>
    <col min="8961" max="8961" width="6.33203125" style="6" customWidth="1"/>
    <col min="8962" max="8962" width="5.6640625" style="6" customWidth="1"/>
    <col min="8963" max="8963" width="3.109375" style="6" customWidth="1"/>
    <col min="8964" max="8964" width="3.6640625" style="6" customWidth="1"/>
    <col min="8965" max="8965" width="4.5546875" style="6" customWidth="1"/>
    <col min="8966" max="8966" width="3.6640625" style="6" customWidth="1"/>
    <col min="8967" max="8967" width="8.44140625" style="6" customWidth="1"/>
    <col min="8968" max="8968" width="5.109375" style="6" customWidth="1"/>
    <col min="8969" max="8973" width="4.109375" style="6" customWidth="1"/>
    <col min="8974" max="8974" width="6.88671875" style="6" customWidth="1"/>
    <col min="8975" max="8976" width="4.109375" style="6" customWidth="1"/>
    <col min="8977" max="8977" width="3.6640625" style="6" customWidth="1"/>
    <col min="8978" max="8978" width="7.44140625" style="6" customWidth="1"/>
    <col min="8979" max="9214" width="11.44140625" style="6"/>
    <col min="9215" max="9215" width="3.33203125" style="6" customWidth="1"/>
    <col min="9216" max="9216" width="2.33203125" style="6" customWidth="1"/>
    <col min="9217" max="9217" width="6.33203125" style="6" customWidth="1"/>
    <col min="9218" max="9218" width="5.6640625" style="6" customWidth="1"/>
    <col min="9219" max="9219" width="3.109375" style="6" customWidth="1"/>
    <col min="9220" max="9220" width="3.6640625" style="6" customWidth="1"/>
    <col min="9221" max="9221" width="4.5546875" style="6" customWidth="1"/>
    <col min="9222" max="9222" width="3.6640625" style="6" customWidth="1"/>
    <col min="9223" max="9223" width="8.44140625" style="6" customWidth="1"/>
    <col min="9224" max="9224" width="5.109375" style="6" customWidth="1"/>
    <col min="9225" max="9229" width="4.109375" style="6" customWidth="1"/>
    <col min="9230" max="9230" width="6.88671875" style="6" customWidth="1"/>
    <col min="9231" max="9232" width="4.109375" style="6" customWidth="1"/>
    <col min="9233" max="9233" width="3.6640625" style="6" customWidth="1"/>
    <col min="9234" max="9234" width="7.44140625" style="6" customWidth="1"/>
    <col min="9235" max="9470" width="11.44140625" style="6"/>
    <col min="9471" max="9471" width="3.33203125" style="6" customWidth="1"/>
    <col min="9472" max="9472" width="2.33203125" style="6" customWidth="1"/>
    <col min="9473" max="9473" width="6.33203125" style="6" customWidth="1"/>
    <col min="9474" max="9474" width="5.6640625" style="6" customWidth="1"/>
    <col min="9475" max="9475" width="3.109375" style="6" customWidth="1"/>
    <col min="9476" max="9476" width="3.6640625" style="6" customWidth="1"/>
    <col min="9477" max="9477" width="4.5546875" style="6" customWidth="1"/>
    <col min="9478" max="9478" width="3.6640625" style="6" customWidth="1"/>
    <col min="9479" max="9479" width="8.44140625" style="6" customWidth="1"/>
    <col min="9480" max="9480" width="5.109375" style="6" customWidth="1"/>
    <col min="9481" max="9485" width="4.109375" style="6" customWidth="1"/>
    <col min="9486" max="9486" width="6.88671875" style="6" customWidth="1"/>
    <col min="9487" max="9488" width="4.109375" style="6" customWidth="1"/>
    <col min="9489" max="9489" width="3.6640625" style="6" customWidth="1"/>
    <col min="9490" max="9490" width="7.44140625" style="6" customWidth="1"/>
    <col min="9491" max="9726" width="11.44140625" style="6"/>
    <col min="9727" max="9727" width="3.33203125" style="6" customWidth="1"/>
    <col min="9728" max="9728" width="2.33203125" style="6" customWidth="1"/>
    <col min="9729" max="9729" width="6.33203125" style="6" customWidth="1"/>
    <col min="9730" max="9730" width="5.6640625" style="6" customWidth="1"/>
    <col min="9731" max="9731" width="3.109375" style="6" customWidth="1"/>
    <col min="9732" max="9732" width="3.6640625" style="6" customWidth="1"/>
    <col min="9733" max="9733" width="4.5546875" style="6" customWidth="1"/>
    <col min="9734" max="9734" width="3.6640625" style="6" customWidth="1"/>
    <col min="9735" max="9735" width="8.44140625" style="6" customWidth="1"/>
    <col min="9736" max="9736" width="5.109375" style="6" customWidth="1"/>
    <col min="9737" max="9741" width="4.109375" style="6" customWidth="1"/>
    <col min="9742" max="9742" width="6.88671875" style="6" customWidth="1"/>
    <col min="9743" max="9744" width="4.109375" style="6" customWidth="1"/>
    <col min="9745" max="9745" width="3.6640625" style="6" customWidth="1"/>
    <col min="9746" max="9746" width="7.44140625" style="6" customWidth="1"/>
    <col min="9747" max="9982" width="11.44140625" style="6"/>
    <col min="9983" max="9983" width="3.33203125" style="6" customWidth="1"/>
    <col min="9984" max="9984" width="2.33203125" style="6" customWidth="1"/>
    <col min="9985" max="9985" width="6.33203125" style="6" customWidth="1"/>
    <col min="9986" max="9986" width="5.6640625" style="6" customWidth="1"/>
    <col min="9987" max="9987" width="3.109375" style="6" customWidth="1"/>
    <col min="9988" max="9988" width="3.6640625" style="6" customWidth="1"/>
    <col min="9989" max="9989" width="4.5546875" style="6" customWidth="1"/>
    <col min="9990" max="9990" width="3.6640625" style="6" customWidth="1"/>
    <col min="9991" max="9991" width="8.44140625" style="6" customWidth="1"/>
    <col min="9992" max="9992" width="5.109375" style="6" customWidth="1"/>
    <col min="9993" max="9997" width="4.109375" style="6" customWidth="1"/>
    <col min="9998" max="9998" width="6.88671875" style="6" customWidth="1"/>
    <col min="9999" max="10000" width="4.109375" style="6" customWidth="1"/>
    <col min="10001" max="10001" width="3.6640625" style="6" customWidth="1"/>
    <col min="10002" max="10002" width="7.44140625" style="6" customWidth="1"/>
    <col min="10003" max="10238" width="11.44140625" style="6"/>
    <col min="10239" max="10239" width="3.33203125" style="6" customWidth="1"/>
    <col min="10240" max="10240" width="2.33203125" style="6" customWidth="1"/>
    <col min="10241" max="10241" width="6.33203125" style="6" customWidth="1"/>
    <col min="10242" max="10242" width="5.6640625" style="6" customWidth="1"/>
    <col min="10243" max="10243" width="3.109375" style="6" customWidth="1"/>
    <col min="10244" max="10244" width="3.6640625" style="6" customWidth="1"/>
    <col min="10245" max="10245" width="4.5546875" style="6" customWidth="1"/>
    <col min="10246" max="10246" width="3.6640625" style="6" customWidth="1"/>
    <col min="10247" max="10247" width="8.44140625" style="6" customWidth="1"/>
    <col min="10248" max="10248" width="5.109375" style="6" customWidth="1"/>
    <col min="10249" max="10253" width="4.109375" style="6" customWidth="1"/>
    <col min="10254" max="10254" width="6.88671875" style="6" customWidth="1"/>
    <col min="10255" max="10256" width="4.109375" style="6" customWidth="1"/>
    <col min="10257" max="10257" width="3.6640625" style="6" customWidth="1"/>
    <col min="10258" max="10258" width="7.44140625" style="6" customWidth="1"/>
    <col min="10259" max="10494" width="11.44140625" style="6"/>
    <col min="10495" max="10495" width="3.33203125" style="6" customWidth="1"/>
    <col min="10496" max="10496" width="2.33203125" style="6" customWidth="1"/>
    <col min="10497" max="10497" width="6.33203125" style="6" customWidth="1"/>
    <col min="10498" max="10498" width="5.6640625" style="6" customWidth="1"/>
    <col min="10499" max="10499" width="3.109375" style="6" customWidth="1"/>
    <col min="10500" max="10500" width="3.6640625" style="6" customWidth="1"/>
    <col min="10501" max="10501" width="4.5546875" style="6" customWidth="1"/>
    <col min="10502" max="10502" width="3.6640625" style="6" customWidth="1"/>
    <col min="10503" max="10503" width="8.44140625" style="6" customWidth="1"/>
    <col min="10504" max="10504" width="5.109375" style="6" customWidth="1"/>
    <col min="10505" max="10509" width="4.109375" style="6" customWidth="1"/>
    <col min="10510" max="10510" width="6.88671875" style="6" customWidth="1"/>
    <col min="10511" max="10512" width="4.109375" style="6" customWidth="1"/>
    <col min="10513" max="10513" width="3.6640625" style="6" customWidth="1"/>
    <col min="10514" max="10514" width="7.44140625" style="6" customWidth="1"/>
    <col min="10515" max="10750" width="11.44140625" style="6"/>
    <col min="10751" max="10751" width="3.33203125" style="6" customWidth="1"/>
    <col min="10752" max="10752" width="2.33203125" style="6" customWidth="1"/>
    <col min="10753" max="10753" width="6.33203125" style="6" customWidth="1"/>
    <col min="10754" max="10754" width="5.6640625" style="6" customWidth="1"/>
    <col min="10755" max="10755" width="3.109375" style="6" customWidth="1"/>
    <col min="10756" max="10756" width="3.6640625" style="6" customWidth="1"/>
    <col min="10757" max="10757" width="4.5546875" style="6" customWidth="1"/>
    <col min="10758" max="10758" width="3.6640625" style="6" customWidth="1"/>
    <col min="10759" max="10759" width="8.44140625" style="6" customWidth="1"/>
    <col min="10760" max="10760" width="5.109375" style="6" customWidth="1"/>
    <col min="10761" max="10765" width="4.109375" style="6" customWidth="1"/>
    <col min="10766" max="10766" width="6.88671875" style="6" customWidth="1"/>
    <col min="10767" max="10768" width="4.109375" style="6" customWidth="1"/>
    <col min="10769" max="10769" width="3.6640625" style="6" customWidth="1"/>
    <col min="10770" max="10770" width="7.44140625" style="6" customWidth="1"/>
    <col min="10771" max="11006" width="11.44140625" style="6"/>
    <col min="11007" max="11007" width="3.33203125" style="6" customWidth="1"/>
    <col min="11008" max="11008" width="2.33203125" style="6" customWidth="1"/>
    <col min="11009" max="11009" width="6.33203125" style="6" customWidth="1"/>
    <col min="11010" max="11010" width="5.6640625" style="6" customWidth="1"/>
    <col min="11011" max="11011" width="3.109375" style="6" customWidth="1"/>
    <col min="11012" max="11012" width="3.6640625" style="6" customWidth="1"/>
    <col min="11013" max="11013" width="4.5546875" style="6" customWidth="1"/>
    <col min="11014" max="11014" width="3.6640625" style="6" customWidth="1"/>
    <col min="11015" max="11015" width="8.44140625" style="6" customWidth="1"/>
    <col min="11016" max="11016" width="5.109375" style="6" customWidth="1"/>
    <col min="11017" max="11021" width="4.109375" style="6" customWidth="1"/>
    <col min="11022" max="11022" width="6.88671875" style="6" customWidth="1"/>
    <col min="11023" max="11024" width="4.109375" style="6" customWidth="1"/>
    <col min="11025" max="11025" width="3.6640625" style="6" customWidth="1"/>
    <col min="11026" max="11026" width="7.44140625" style="6" customWidth="1"/>
    <col min="11027" max="11262" width="11.44140625" style="6"/>
    <col min="11263" max="11263" width="3.33203125" style="6" customWidth="1"/>
    <col min="11264" max="11264" width="2.33203125" style="6" customWidth="1"/>
    <col min="11265" max="11265" width="6.33203125" style="6" customWidth="1"/>
    <col min="11266" max="11266" width="5.6640625" style="6" customWidth="1"/>
    <col min="11267" max="11267" width="3.109375" style="6" customWidth="1"/>
    <col min="11268" max="11268" width="3.6640625" style="6" customWidth="1"/>
    <col min="11269" max="11269" width="4.5546875" style="6" customWidth="1"/>
    <col min="11270" max="11270" width="3.6640625" style="6" customWidth="1"/>
    <col min="11271" max="11271" width="8.44140625" style="6" customWidth="1"/>
    <col min="11272" max="11272" width="5.109375" style="6" customWidth="1"/>
    <col min="11273" max="11277" width="4.109375" style="6" customWidth="1"/>
    <col min="11278" max="11278" width="6.88671875" style="6" customWidth="1"/>
    <col min="11279" max="11280" width="4.109375" style="6" customWidth="1"/>
    <col min="11281" max="11281" width="3.6640625" style="6" customWidth="1"/>
    <col min="11282" max="11282" width="7.44140625" style="6" customWidth="1"/>
    <col min="11283" max="11518" width="11.44140625" style="6"/>
    <col min="11519" max="11519" width="3.33203125" style="6" customWidth="1"/>
    <col min="11520" max="11520" width="2.33203125" style="6" customWidth="1"/>
    <col min="11521" max="11521" width="6.33203125" style="6" customWidth="1"/>
    <col min="11522" max="11522" width="5.6640625" style="6" customWidth="1"/>
    <col min="11523" max="11523" width="3.109375" style="6" customWidth="1"/>
    <col min="11524" max="11524" width="3.6640625" style="6" customWidth="1"/>
    <col min="11525" max="11525" width="4.5546875" style="6" customWidth="1"/>
    <col min="11526" max="11526" width="3.6640625" style="6" customWidth="1"/>
    <col min="11527" max="11527" width="8.44140625" style="6" customWidth="1"/>
    <col min="11528" max="11528" width="5.109375" style="6" customWidth="1"/>
    <col min="11529" max="11533" width="4.109375" style="6" customWidth="1"/>
    <col min="11534" max="11534" width="6.88671875" style="6" customWidth="1"/>
    <col min="11535" max="11536" width="4.109375" style="6" customWidth="1"/>
    <col min="11537" max="11537" width="3.6640625" style="6" customWidth="1"/>
    <col min="11538" max="11538" width="7.44140625" style="6" customWidth="1"/>
    <col min="11539" max="11774" width="11.44140625" style="6"/>
    <col min="11775" max="11775" width="3.33203125" style="6" customWidth="1"/>
    <col min="11776" max="11776" width="2.33203125" style="6" customWidth="1"/>
    <col min="11777" max="11777" width="6.33203125" style="6" customWidth="1"/>
    <col min="11778" max="11778" width="5.6640625" style="6" customWidth="1"/>
    <col min="11779" max="11779" width="3.109375" style="6" customWidth="1"/>
    <col min="11780" max="11780" width="3.6640625" style="6" customWidth="1"/>
    <col min="11781" max="11781" width="4.5546875" style="6" customWidth="1"/>
    <col min="11782" max="11782" width="3.6640625" style="6" customWidth="1"/>
    <col min="11783" max="11783" width="8.44140625" style="6" customWidth="1"/>
    <col min="11784" max="11784" width="5.109375" style="6" customWidth="1"/>
    <col min="11785" max="11789" width="4.109375" style="6" customWidth="1"/>
    <col min="11790" max="11790" width="6.88671875" style="6" customWidth="1"/>
    <col min="11791" max="11792" width="4.109375" style="6" customWidth="1"/>
    <col min="11793" max="11793" width="3.6640625" style="6" customWidth="1"/>
    <col min="11794" max="11794" width="7.44140625" style="6" customWidth="1"/>
    <col min="11795" max="12030" width="11.44140625" style="6"/>
    <col min="12031" max="12031" width="3.33203125" style="6" customWidth="1"/>
    <col min="12032" max="12032" width="2.33203125" style="6" customWidth="1"/>
    <col min="12033" max="12033" width="6.33203125" style="6" customWidth="1"/>
    <col min="12034" max="12034" width="5.6640625" style="6" customWidth="1"/>
    <col min="12035" max="12035" width="3.109375" style="6" customWidth="1"/>
    <col min="12036" max="12036" width="3.6640625" style="6" customWidth="1"/>
    <col min="12037" max="12037" width="4.5546875" style="6" customWidth="1"/>
    <col min="12038" max="12038" width="3.6640625" style="6" customWidth="1"/>
    <col min="12039" max="12039" width="8.44140625" style="6" customWidth="1"/>
    <col min="12040" max="12040" width="5.109375" style="6" customWidth="1"/>
    <col min="12041" max="12045" width="4.109375" style="6" customWidth="1"/>
    <col min="12046" max="12046" width="6.88671875" style="6" customWidth="1"/>
    <col min="12047" max="12048" width="4.109375" style="6" customWidth="1"/>
    <col min="12049" max="12049" width="3.6640625" style="6" customWidth="1"/>
    <col min="12050" max="12050" width="7.44140625" style="6" customWidth="1"/>
    <col min="12051" max="12286" width="11.44140625" style="6"/>
    <col min="12287" max="12287" width="3.33203125" style="6" customWidth="1"/>
    <col min="12288" max="12288" width="2.33203125" style="6" customWidth="1"/>
    <col min="12289" max="12289" width="6.33203125" style="6" customWidth="1"/>
    <col min="12290" max="12290" width="5.6640625" style="6" customWidth="1"/>
    <col min="12291" max="12291" width="3.109375" style="6" customWidth="1"/>
    <col min="12292" max="12292" width="3.6640625" style="6" customWidth="1"/>
    <col min="12293" max="12293" width="4.5546875" style="6" customWidth="1"/>
    <col min="12294" max="12294" width="3.6640625" style="6" customWidth="1"/>
    <col min="12295" max="12295" width="8.44140625" style="6" customWidth="1"/>
    <col min="12296" max="12296" width="5.109375" style="6" customWidth="1"/>
    <col min="12297" max="12301" width="4.109375" style="6" customWidth="1"/>
    <col min="12302" max="12302" width="6.88671875" style="6" customWidth="1"/>
    <col min="12303" max="12304" width="4.109375" style="6" customWidth="1"/>
    <col min="12305" max="12305" width="3.6640625" style="6" customWidth="1"/>
    <col min="12306" max="12306" width="7.44140625" style="6" customWidth="1"/>
    <col min="12307" max="12542" width="11.44140625" style="6"/>
    <col min="12543" max="12543" width="3.33203125" style="6" customWidth="1"/>
    <col min="12544" max="12544" width="2.33203125" style="6" customWidth="1"/>
    <col min="12545" max="12545" width="6.33203125" style="6" customWidth="1"/>
    <col min="12546" max="12546" width="5.6640625" style="6" customWidth="1"/>
    <col min="12547" max="12547" width="3.109375" style="6" customWidth="1"/>
    <col min="12548" max="12548" width="3.6640625" style="6" customWidth="1"/>
    <col min="12549" max="12549" width="4.5546875" style="6" customWidth="1"/>
    <col min="12550" max="12550" width="3.6640625" style="6" customWidth="1"/>
    <col min="12551" max="12551" width="8.44140625" style="6" customWidth="1"/>
    <col min="12552" max="12552" width="5.109375" style="6" customWidth="1"/>
    <col min="12553" max="12557" width="4.109375" style="6" customWidth="1"/>
    <col min="12558" max="12558" width="6.88671875" style="6" customWidth="1"/>
    <col min="12559" max="12560" width="4.109375" style="6" customWidth="1"/>
    <col min="12561" max="12561" width="3.6640625" style="6" customWidth="1"/>
    <col min="12562" max="12562" width="7.44140625" style="6" customWidth="1"/>
    <col min="12563" max="12798" width="11.44140625" style="6"/>
    <col min="12799" max="12799" width="3.33203125" style="6" customWidth="1"/>
    <col min="12800" max="12800" width="2.33203125" style="6" customWidth="1"/>
    <col min="12801" max="12801" width="6.33203125" style="6" customWidth="1"/>
    <col min="12802" max="12802" width="5.6640625" style="6" customWidth="1"/>
    <col min="12803" max="12803" width="3.109375" style="6" customWidth="1"/>
    <col min="12804" max="12804" width="3.6640625" style="6" customWidth="1"/>
    <col min="12805" max="12805" width="4.5546875" style="6" customWidth="1"/>
    <col min="12806" max="12806" width="3.6640625" style="6" customWidth="1"/>
    <col min="12807" max="12807" width="8.44140625" style="6" customWidth="1"/>
    <col min="12808" max="12808" width="5.109375" style="6" customWidth="1"/>
    <col min="12809" max="12813" width="4.109375" style="6" customWidth="1"/>
    <col min="12814" max="12814" width="6.88671875" style="6" customWidth="1"/>
    <col min="12815" max="12816" width="4.109375" style="6" customWidth="1"/>
    <col min="12817" max="12817" width="3.6640625" style="6" customWidth="1"/>
    <col min="12818" max="12818" width="7.44140625" style="6" customWidth="1"/>
    <col min="12819" max="13054" width="11.44140625" style="6"/>
    <col min="13055" max="13055" width="3.33203125" style="6" customWidth="1"/>
    <col min="13056" max="13056" width="2.33203125" style="6" customWidth="1"/>
    <col min="13057" max="13057" width="6.33203125" style="6" customWidth="1"/>
    <col min="13058" max="13058" width="5.6640625" style="6" customWidth="1"/>
    <col min="13059" max="13059" width="3.109375" style="6" customWidth="1"/>
    <col min="13060" max="13060" width="3.6640625" style="6" customWidth="1"/>
    <col min="13061" max="13061" width="4.5546875" style="6" customWidth="1"/>
    <col min="13062" max="13062" width="3.6640625" style="6" customWidth="1"/>
    <col min="13063" max="13063" width="8.44140625" style="6" customWidth="1"/>
    <col min="13064" max="13064" width="5.109375" style="6" customWidth="1"/>
    <col min="13065" max="13069" width="4.109375" style="6" customWidth="1"/>
    <col min="13070" max="13070" width="6.88671875" style="6" customWidth="1"/>
    <col min="13071" max="13072" width="4.109375" style="6" customWidth="1"/>
    <col min="13073" max="13073" width="3.6640625" style="6" customWidth="1"/>
    <col min="13074" max="13074" width="7.44140625" style="6" customWidth="1"/>
    <col min="13075" max="13310" width="11.44140625" style="6"/>
    <col min="13311" max="13311" width="3.33203125" style="6" customWidth="1"/>
    <col min="13312" max="13312" width="2.33203125" style="6" customWidth="1"/>
    <col min="13313" max="13313" width="6.33203125" style="6" customWidth="1"/>
    <col min="13314" max="13314" width="5.6640625" style="6" customWidth="1"/>
    <col min="13315" max="13315" width="3.109375" style="6" customWidth="1"/>
    <col min="13316" max="13316" width="3.6640625" style="6" customWidth="1"/>
    <col min="13317" max="13317" width="4.5546875" style="6" customWidth="1"/>
    <col min="13318" max="13318" width="3.6640625" style="6" customWidth="1"/>
    <col min="13319" max="13319" width="8.44140625" style="6" customWidth="1"/>
    <col min="13320" max="13320" width="5.109375" style="6" customWidth="1"/>
    <col min="13321" max="13325" width="4.109375" style="6" customWidth="1"/>
    <col min="13326" max="13326" width="6.88671875" style="6" customWidth="1"/>
    <col min="13327" max="13328" width="4.109375" style="6" customWidth="1"/>
    <col min="13329" max="13329" width="3.6640625" style="6" customWidth="1"/>
    <col min="13330" max="13330" width="7.44140625" style="6" customWidth="1"/>
    <col min="13331" max="13566" width="11.44140625" style="6"/>
    <col min="13567" max="13567" width="3.33203125" style="6" customWidth="1"/>
    <col min="13568" max="13568" width="2.33203125" style="6" customWidth="1"/>
    <col min="13569" max="13569" width="6.33203125" style="6" customWidth="1"/>
    <col min="13570" max="13570" width="5.6640625" style="6" customWidth="1"/>
    <col min="13571" max="13571" width="3.109375" style="6" customWidth="1"/>
    <col min="13572" max="13572" width="3.6640625" style="6" customWidth="1"/>
    <col min="13573" max="13573" width="4.5546875" style="6" customWidth="1"/>
    <col min="13574" max="13574" width="3.6640625" style="6" customWidth="1"/>
    <col min="13575" max="13575" width="8.44140625" style="6" customWidth="1"/>
    <col min="13576" max="13576" width="5.109375" style="6" customWidth="1"/>
    <col min="13577" max="13581" width="4.109375" style="6" customWidth="1"/>
    <col min="13582" max="13582" width="6.88671875" style="6" customWidth="1"/>
    <col min="13583" max="13584" width="4.109375" style="6" customWidth="1"/>
    <col min="13585" max="13585" width="3.6640625" style="6" customWidth="1"/>
    <col min="13586" max="13586" width="7.44140625" style="6" customWidth="1"/>
    <col min="13587" max="13822" width="11.44140625" style="6"/>
    <col min="13823" max="13823" width="3.33203125" style="6" customWidth="1"/>
    <col min="13824" max="13824" width="2.33203125" style="6" customWidth="1"/>
    <col min="13825" max="13825" width="6.33203125" style="6" customWidth="1"/>
    <col min="13826" max="13826" width="5.6640625" style="6" customWidth="1"/>
    <col min="13827" max="13827" width="3.109375" style="6" customWidth="1"/>
    <col min="13828" max="13828" width="3.6640625" style="6" customWidth="1"/>
    <col min="13829" max="13829" width="4.5546875" style="6" customWidth="1"/>
    <col min="13830" max="13830" width="3.6640625" style="6" customWidth="1"/>
    <col min="13831" max="13831" width="8.44140625" style="6" customWidth="1"/>
    <col min="13832" max="13832" width="5.109375" style="6" customWidth="1"/>
    <col min="13833" max="13837" width="4.109375" style="6" customWidth="1"/>
    <col min="13838" max="13838" width="6.88671875" style="6" customWidth="1"/>
    <col min="13839" max="13840" width="4.109375" style="6" customWidth="1"/>
    <col min="13841" max="13841" width="3.6640625" style="6" customWidth="1"/>
    <col min="13842" max="13842" width="7.44140625" style="6" customWidth="1"/>
    <col min="13843" max="14078" width="11.44140625" style="6"/>
    <col min="14079" max="14079" width="3.33203125" style="6" customWidth="1"/>
    <col min="14080" max="14080" width="2.33203125" style="6" customWidth="1"/>
    <col min="14081" max="14081" width="6.33203125" style="6" customWidth="1"/>
    <col min="14082" max="14082" width="5.6640625" style="6" customWidth="1"/>
    <col min="14083" max="14083" width="3.109375" style="6" customWidth="1"/>
    <col min="14084" max="14084" width="3.6640625" style="6" customWidth="1"/>
    <col min="14085" max="14085" width="4.5546875" style="6" customWidth="1"/>
    <col min="14086" max="14086" width="3.6640625" style="6" customWidth="1"/>
    <col min="14087" max="14087" width="8.44140625" style="6" customWidth="1"/>
    <col min="14088" max="14088" width="5.109375" style="6" customWidth="1"/>
    <col min="14089" max="14093" width="4.109375" style="6" customWidth="1"/>
    <col min="14094" max="14094" width="6.88671875" style="6" customWidth="1"/>
    <col min="14095" max="14096" width="4.109375" style="6" customWidth="1"/>
    <col min="14097" max="14097" width="3.6640625" style="6" customWidth="1"/>
    <col min="14098" max="14098" width="7.44140625" style="6" customWidth="1"/>
    <col min="14099" max="14334" width="11.44140625" style="6"/>
    <col min="14335" max="14335" width="3.33203125" style="6" customWidth="1"/>
    <col min="14336" max="14336" width="2.33203125" style="6" customWidth="1"/>
    <col min="14337" max="14337" width="6.33203125" style="6" customWidth="1"/>
    <col min="14338" max="14338" width="5.6640625" style="6" customWidth="1"/>
    <col min="14339" max="14339" width="3.109375" style="6" customWidth="1"/>
    <col min="14340" max="14340" width="3.6640625" style="6" customWidth="1"/>
    <col min="14341" max="14341" width="4.5546875" style="6" customWidth="1"/>
    <col min="14342" max="14342" width="3.6640625" style="6" customWidth="1"/>
    <col min="14343" max="14343" width="8.44140625" style="6" customWidth="1"/>
    <col min="14344" max="14344" width="5.109375" style="6" customWidth="1"/>
    <col min="14345" max="14349" width="4.109375" style="6" customWidth="1"/>
    <col min="14350" max="14350" width="6.88671875" style="6" customWidth="1"/>
    <col min="14351" max="14352" width="4.109375" style="6" customWidth="1"/>
    <col min="14353" max="14353" width="3.6640625" style="6" customWidth="1"/>
    <col min="14354" max="14354" width="7.44140625" style="6" customWidth="1"/>
    <col min="14355" max="14590" width="11.44140625" style="6"/>
    <col min="14591" max="14591" width="3.33203125" style="6" customWidth="1"/>
    <col min="14592" max="14592" width="2.33203125" style="6" customWidth="1"/>
    <col min="14593" max="14593" width="6.33203125" style="6" customWidth="1"/>
    <col min="14594" max="14594" width="5.6640625" style="6" customWidth="1"/>
    <col min="14595" max="14595" width="3.109375" style="6" customWidth="1"/>
    <col min="14596" max="14596" width="3.6640625" style="6" customWidth="1"/>
    <col min="14597" max="14597" width="4.5546875" style="6" customWidth="1"/>
    <col min="14598" max="14598" width="3.6640625" style="6" customWidth="1"/>
    <col min="14599" max="14599" width="8.44140625" style="6" customWidth="1"/>
    <col min="14600" max="14600" width="5.109375" style="6" customWidth="1"/>
    <col min="14601" max="14605" width="4.109375" style="6" customWidth="1"/>
    <col min="14606" max="14606" width="6.88671875" style="6" customWidth="1"/>
    <col min="14607" max="14608" width="4.109375" style="6" customWidth="1"/>
    <col min="14609" max="14609" width="3.6640625" style="6" customWidth="1"/>
    <col min="14610" max="14610" width="7.44140625" style="6" customWidth="1"/>
    <col min="14611" max="14846" width="11.44140625" style="6"/>
    <col min="14847" max="14847" width="3.33203125" style="6" customWidth="1"/>
    <col min="14848" max="14848" width="2.33203125" style="6" customWidth="1"/>
    <col min="14849" max="14849" width="6.33203125" style="6" customWidth="1"/>
    <col min="14850" max="14850" width="5.6640625" style="6" customWidth="1"/>
    <col min="14851" max="14851" width="3.109375" style="6" customWidth="1"/>
    <col min="14852" max="14852" width="3.6640625" style="6" customWidth="1"/>
    <col min="14853" max="14853" width="4.5546875" style="6" customWidth="1"/>
    <col min="14854" max="14854" width="3.6640625" style="6" customWidth="1"/>
    <col min="14855" max="14855" width="8.44140625" style="6" customWidth="1"/>
    <col min="14856" max="14856" width="5.109375" style="6" customWidth="1"/>
    <col min="14857" max="14861" width="4.109375" style="6" customWidth="1"/>
    <col min="14862" max="14862" width="6.88671875" style="6" customWidth="1"/>
    <col min="14863" max="14864" width="4.109375" style="6" customWidth="1"/>
    <col min="14865" max="14865" width="3.6640625" style="6" customWidth="1"/>
    <col min="14866" max="14866" width="7.44140625" style="6" customWidth="1"/>
    <col min="14867" max="15102" width="11.44140625" style="6"/>
    <col min="15103" max="15103" width="3.33203125" style="6" customWidth="1"/>
    <col min="15104" max="15104" width="2.33203125" style="6" customWidth="1"/>
    <col min="15105" max="15105" width="6.33203125" style="6" customWidth="1"/>
    <col min="15106" max="15106" width="5.6640625" style="6" customWidth="1"/>
    <col min="15107" max="15107" width="3.109375" style="6" customWidth="1"/>
    <col min="15108" max="15108" width="3.6640625" style="6" customWidth="1"/>
    <col min="15109" max="15109" width="4.5546875" style="6" customWidth="1"/>
    <col min="15110" max="15110" width="3.6640625" style="6" customWidth="1"/>
    <col min="15111" max="15111" width="8.44140625" style="6" customWidth="1"/>
    <col min="15112" max="15112" width="5.109375" style="6" customWidth="1"/>
    <col min="15113" max="15117" width="4.109375" style="6" customWidth="1"/>
    <col min="15118" max="15118" width="6.88671875" style="6" customWidth="1"/>
    <col min="15119" max="15120" width="4.109375" style="6" customWidth="1"/>
    <col min="15121" max="15121" width="3.6640625" style="6" customWidth="1"/>
    <col min="15122" max="15122" width="7.44140625" style="6" customWidth="1"/>
    <col min="15123" max="15358" width="11.44140625" style="6"/>
    <col min="15359" max="15359" width="3.33203125" style="6" customWidth="1"/>
    <col min="15360" max="15360" width="2.33203125" style="6" customWidth="1"/>
    <col min="15361" max="15361" width="6.33203125" style="6" customWidth="1"/>
    <col min="15362" max="15362" width="5.6640625" style="6" customWidth="1"/>
    <col min="15363" max="15363" width="3.109375" style="6" customWidth="1"/>
    <col min="15364" max="15364" width="3.6640625" style="6" customWidth="1"/>
    <col min="15365" max="15365" width="4.5546875" style="6" customWidth="1"/>
    <col min="15366" max="15366" width="3.6640625" style="6" customWidth="1"/>
    <col min="15367" max="15367" width="8.44140625" style="6" customWidth="1"/>
    <col min="15368" max="15368" width="5.109375" style="6" customWidth="1"/>
    <col min="15369" max="15373" width="4.109375" style="6" customWidth="1"/>
    <col min="15374" max="15374" width="6.88671875" style="6" customWidth="1"/>
    <col min="15375" max="15376" width="4.109375" style="6" customWidth="1"/>
    <col min="15377" max="15377" width="3.6640625" style="6" customWidth="1"/>
    <col min="15378" max="15378" width="7.44140625" style="6" customWidth="1"/>
    <col min="15379" max="15614" width="11.44140625" style="6"/>
    <col min="15615" max="15615" width="3.33203125" style="6" customWidth="1"/>
    <col min="15616" max="15616" width="2.33203125" style="6" customWidth="1"/>
    <col min="15617" max="15617" width="6.33203125" style="6" customWidth="1"/>
    <col min="15618" max="15618" width="5.6640625" style="6" customWidth="1"/>
    <col min="15619" max="15619" width="3.109375" style="6" customWidth="1"/>
    <col min="15620" max="15620" width="3.6640625" style="6" customWidth="1"/>
    <col min="15621" max="15621" width="4.5546875" style="6" customWidth="1"/>
    <col min="15622" max="15622" width="3.6640625" style="6" customWidth="1"/>
    <col min="15623" max="15623" width="8.44140625" style="6" customWidth="1"/>
    <col min="15624" max="15624" width="5.109375" style="6" customWidth="1"/>
    <col min="15625" max="15629" width="4.109375" style="6" customWidth="1"/>
    <col min="15630" max="15630" width="6.88671875" style="6" customWidth="1"/>
    <col min="15631" max="15632" width="4.109375" style="6" customWidth="1"/>
    <col min="15633" max="15633" width="3.6640625" style="6" customWidth="1"/>
    <col min="15634" max="15634" width="7.44140625" style="6" customWidth="1"/>
    <col min="15635" max="15870" width="11.44140625" style="6"/>
    <col min="15871" max="15871" width="3.33203125" style="6" customWidth="1"/>
    <col min="15872" max="15872" width="2.33203125" style="6" customWidth="1"/>
    <col min="15873" max="15873" width="6.33203125" style="6" customWidth="1"/>
    <col min="15874" max="15874" width="5.6640625" style="6" customWidth="1"/>
    <col min="15875" max="15875" width="3.109375" style="6" customWidth="1"/>
    <col min="15876" max="15876" width="3.6640625" style="6" customWidth="1"/>
    <col min="15877" max="15877" width="4.5546875" style="6" customWidth="1"/>
    <col min="15878" max="15878" width="3.6640625" style="6" customWidth="1"/>
    <col min="15879" max="15879" width="8.44140625" style="6" customWidth="1"/>
    <col min="15880" max="15880" width="5.109375" style="6" customWidth="1"/>
    <col min="15881" max="15885" width="4.109375" style="6" customWidth="1"/>
    <col min="15886" max="15886" width="6.88671875" style="6" customWidth="1"/>
    <col min="15887" max="15888" width="4.109375" style="6" customWidth="1"/>
    <col min="15889" max="15889" width="3.6640625" style="6" customWidth="1"/>
    <col min="15890" max="15890" width="7.44140625" style="6" customWidth="1"/>
    <col min="15891" max="16126" width="11.44140625" style="6"/>
    <col min="16127" max="16127" width="3.33203125" style="6" customWidth="1"/>
    <col min="16128" max="16128" width="2.33203125" style="6" customWidth="1"/>
    <col min="16129" max="16129" width="6.33203125" style="6" customWidth="1"/>
    <col min="16130" max="16130" width="5.6640625" style="6" customWidth="1"/>
    <col min="16131" max="16131" width="3.109375" style="6" customWidth="1"/>
    <col min="16132" max="16132" width="3.6640625" style="6" customWidth="1"/>
    <col min="16133" max="16133" width="4.5546875" style="6" customWidth="1"/>
    <col min="16134" max="16134" width="3.6640625" style="6" customWidth="1"/>
    <col min="16135" max="16135" width="8.44140625" style="6" customWidth="1"/>
    <col min="16136" max="16136" width="5.109375" style="6" customWidth="1"/>
    <col min="16137" max="16141" width="4.109375" style="6" customWidth="1"/>
    <col min="16142" max="16142" width="6.88671875" style="6" customWidth="1"/>
    <col min="16143" max="16144" width="4.109375" style="6" customWidth="1"/>
    <col min="16145" max="16145" width="3.6640625" style="6" customWidth="1"/>
    <col min="16146" max="16146" width="7.44140625" style="6" customWidth="1"/>
    <col min="16147" max="16384" width="11.44140625" style="6"/>
  </cols>
  <sheetData>
    <row r="1" spans="1:20" ht="17.25" customHeight="1" x14ac:dyDescent="0.3">
      <c r="A1" s="72" t="s">
        <v>31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4"/>
    </row>
    <row r="2" spans="1:20" ht="15.75" customHeight="1" x14ac:dyDescent="0.3">
      <c r="A2" s="75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7"/>
      <c r="T2"/>
    </row>
    <row r="3" spans="1:20" ht="18.75" customHeight="1" x14ac:dyDescent="0.3">
      <c r="A3" s="78" t="s">
        <v>52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80"/>
    </row>
    <row r="4" spans="1:20" ht="14.25" customHeight="1" x14ac:dyDescent="0.3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</row>
    <row r="5" spans="1:20" ht="22.5" customHeight="1" x14ac:dyDescent="0.3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</row>
    <row r="6" spans="1:20" x14ac:dyDescent="0.3">
      <c r="A6" s="82" t="s">
        <v>32</v>
      </c>
      <c r="B6" s="83"/>
      <c r="C6" s="84"/>
      <c r="D6" s="85" t="str">
        <f>Asistencias!C3</f>
        <v>COSMIATRIA</v>
      </c>
      <c r="E6" s="86"/>
      <c r="F6" s="86"/>
      <c r="G6" s="86"/>
      <c r="H6" s="86"/>
      <c r="I6" s="86"/>
      <c r="J6" s="87"/>
      <c r="K6" s="7" t="s">
        <v>33</v>
      </c>
      <c r="L6" s="88" t="str">
        <f>Asistencias!C5</f>
        <v>-</v>
      </c>
      <c r="M6" s="89"/>
      <c r="N6" s="89"/>
      <c r="O6" s="89"/>
      <c r="P6" s="89"/>
      <c r="Q6" s="89"/>
      <c r="R6" s="89"/>
      <c r="S6" s="90"/>
    </row>
    <row r="7" spans="1:20" ht="15" thickBot="1" x14ac:dyDescent="0.35">
      <c r="A7" s="95" t="s">
        <v>34</v>
      </c>
      <c r="B7" s="96"/>
      <c r="C7" s="97"/>
      <c r="D7" s="88" t="str">
        <f>Asistencias!C4</f>
        <v>-</v>
      </c>
      <c r="E7" s="89"/>
      <c r="F7" s="89"/>
      <c r="G7" s="89"/>
      <c r="H7" s="89"/>
      <c r="I7" s="89"/>
      <c r="J7" s="89"/>
      <c r="K7" s="89"/>
      <c r="L7" s="95" t="s">
        <v>35</v>
      </c>
      <c r="M7" s="96"/>
      <c r="N7" s="97"/>
      <c r="O7" s="98" t="str">
        <f>Asistencias!C6</f>
        <v>INTENSIVO (SAB)</v>
      </c>
      <c r="P7" s="99"/>
      <c r="Q7" s="99"/>
      <c r="R7" s="99"/>
      <c r="S7" s="100"/>
    </row>
    <row r="8" spans="1:20" ht="15" customHeight="1" x14ac:dyDescent="0.3">
      <c r="A8" s="101" t="s">
        <v>36</v>
      </c>
      <c r="B8" s="102"/>
      <c r="C8" s="111" t="s">
        <v>37</v>
      </c>
      <c r="D8" s="112"/>
      <c r="E8" s="112"/>
      <c r="F8" s="112"/>
      <c r="G8" s="112"/>
      <c r="H8" s="112"/>
      <c r="I8" s="113"/>
      <c r="J8" s="120" t="s">
        <v>71</v>
      </c>
      <c r="K8" s="120" t="s">
        <v>70</v>
      </c>
      <c r="L8" s="122" t="s">
        <v>38</v>
      </c>
      <c r="M8" s="123" t="s">
        <v>69</v>
      </c>
      <c r="N8" s="122" t="s">
        <v>39</v>
      </c>
      <c r="O8" s="105" t="s">
        <v>40</v>
      </c>
      <c r="P8" s="108" t="s">
        <v>41</v>
      </c>
      <c r="Q8" s="105" t="s">
        <v>40</v>
      </c>
      <c r="R8" s="91" t="s">
        <v>42</v>
      </c>
      <c r="S8" s="92"/>
    </row>
    <row r="9" spans="1:20" x14ac:dyDescent="0.3">
      <c r="A9" s="103"/>
      <c r="B9" s="104"/>
      <c r="C9" s="114"/>
      <c r="D9" s="115"/>
      <c r="E9" s="115"/>
      <c r="F9" s="115"/>
      <c r="G9" s="115"/>
      <c r="H9" s="115"/>
      <c r="I9" s="116"/>
      <c r="J9" s="121"/>
      <c r="K9" s="121"/>
      <c r="L9" s="122"/>
      <c r="M9" s="123"/>
      <c r="N9" s="122"/>
      <c r="O9" s="106"/>
      <c r="P9" s="109"/>
      <c r="Q9" s="106"/>
      <c r="R9" s="93"/>
      <c r="S9" s="94"/>
    </row>
    <row r="10" spans="1:20" ht="3" customHeight="1" x14ac:dyDescent="0.3">
      <c r="A10" s="103"/>
      <c r="B10" s="104"/>
      <c r="C10" s="114"/>
      <c r="D10" s="115"/>
      <c r="E10" s="115"/>
      <c r="F10" s="115"/>
      <c r="G10" s="115"/>
      <c r="H10" s="115"/>
      <c r="I10" s="116"/>
      <c r="J10" s="121"/>
      <c r="K10" s="121"/>
      <c r="L10" s="122"/>
      <c r="M10" s="123"/>
      <c r="N10" s="122"/>
      <c r="O10" s="106"/>
      <c r="P10" s="109"/>
      <c r="Q10" s="106"/>
      <c r="R10" s="93"/>
      <c r="S10" s="94"/>
    </row>
    <row r="11" spans="1:20" ht="32.25" customHeight="1" x14ac:dyDescent="0.3">
      <c r="A11" s="103"/>
      <c r="B11" s="104"/>
      <c r="C11" s="114"/>
      <c r="D11" s="115"/>
      <c r="E11" s="115"/>
      <c r="F11" s="115"/>
      <c r="G11" s="115"/>
      <c r="H11" s="115"/>
      <c r="I11" s="116"/>
      <c r="J11" s="121"/>
      <c r="K11" s="121"/>
      <c r="L11" s="122"/>
      <c r="M11" s="123"/>
      <c r="N11" s="122"/>
      <c r="O11" s="106"/>
      <c r="P11" s="109"/>
      <c r="Q11" s="106"/>
      <c r="R11" s="93"/>
      <c r="S11" s="94"/>
    </row>
    <row r="12" spans="1:20" x14ac:dyDescent="0.3">
      <c r="A12" s="103"/>
      <c r="B12" s="104"/>
      <c r="C12" s="114"/>
      <c r="D12" s="115"/>
      <c r="E12" s="115"/>
      <c r="F12" s="115"/>
      <c r="G12" s="115"/>
      <c r="H12" s="115"/>
      <c r="I12" s="116"/>
      <c r="J12" s="121"/>
      <c r="K12" s="121"/>
      <c r="L12" s="122"/>
      <c r="M12" s="123"/>
      <c r="N12" s="122"/>
      <c r="O12" s="106"/>
      <c r="P12" s="109"/>
      <c r="Q12" s="106"/>
      <c r="R12" s="93"/>
      <c r="S12" s="94"/>
    </row>
    <row r="13" spans="1:20" ht="13.5" customHeight="1" x14ac:dyDescent="0.3">
      <c r="A13" s="103"/>
      <c r="B13" s="104"/>
      <c r="C13" s="117"/>
      <c r="D13" s="118"/>
      <c r="E13" s="118"/>
      <c r="F13" s="118"/>
      <c r="G13" s="118"/>
      <c r="H13" s="118"/>
      <c r="I13" s="119"/>
      <c r="J13" s="121"/>
      <c r="K13" s="121"/>
      <c r="L13" s="122"/>
      <c r="M13" s="123"/>
      <c r="N13" s="122"/>
      <c r="O13" s="107"/>
      <c r="P13" s="110"/>
      <c r="Q13" s="107"/>
      <c r="R13" s="93"/>
      <c r="S13" s="94"/>
    </row>
    <row r="14" spans="1:20" ht="20.100000000000001" customHeight="1" x14ac:dyDescent="0.3">
      <c r="A14" s="62">
        <v>1</v>
      </c>
      <c r="B14" s="63"/>
      <c r="C14" s="56" t="str">
        <f>Asistencias!B10</f>
        <v>Alcivar Alcivar Jeniffer Mariana</v>
      </c>
      <c r="D14" s="57"/>
      <c r="E14" s="57"/>
      <c r="F14" s="57"/>
      <c r="G14" s="57"/>
      <c r="H14" s="57"/>
      <c r="I14" s="58"/>
      <c r="J14" s="41" t="e">
        <f>'Notas Detalladas'!M10</f>
        <v>#DIV/0!</v>
      </c>
      <c r="K14" s="41" t="e">
        <f>'Notas Detalladas'!X10</f>
        <v>#DIV/0!</v>
      </c>
      <c r="L14" s="10" t="e">
        <f>((J14*0.35)+(K14*0.35))</f>
        <v>#DIV/0!</v>
      </c>
      <c r="M14" s="9">
        <v>0</v>
      </c>
      <c r="N14" s="10">
        <f>M14*0.3</f>
        <v>0</v>
      </c>
      <c r="O14" s="10" t="e">
        <f>IF(AND((L14+N14)&gt;=6.5,(L14+N14)&lt;=6.99),ROUNDUP((L14+N14),0),(L14+N14))</f>
        <v>#DIV/0!</v>
      </c>
      <c r="P14" s="11"/>
      <c r="Q14" s="12" t="e">
        <f>_xlfn.IFS(O14&gt;=7,O14,O14&lt;7,(O14+P14)/2,J14:O14,"SN - R")</f>
        <v>#DIV/0!</v>
      </c>
      <c r="R14" s="70"/>
      <c r="S14" s="71"/>
    </row>
    <row r="15" spans="1:20" ht="20.100000000000001" customHeight="1" x14ac:dyDescent="0.3">
      <c r="A15" s="62">
        <v>2</v>
      </c>
      <c r="B15" s="63"/>
      <c r="C15" s="56" t="str">
        <f>Asistencias!B11</f>
        <v>Bonilla Rivera Paola Estefania</v>
      </c>
      <c r="D15" s="57"/>
      <c r="E15" s="57"/>
      <c r="F15" s="57"/>
      <c r="G15" s="57"/>
      <c r="H15" s="57"/>
      <c r="I15" s="58"/>
      <c r="J15" s="41" t="e">
        <f>'Notas Detalladas'!M11</f>
        <v>#DIV/0!</v>
      </c>
      <c r="K15" s="41" t="e">
        <f>'Notas Detalladas'!X11</f>
        <v>#DIV/0!</v>
      </c>
      <c r="L15" s="10" t="e">
        <f t="shared" ref="L15:L31" si="0">((J15*0.35)+(K15*0.35))</f>
        <v>#DIV/0!</v>
      </c>
      <c r="M15" s="9">
        <v>0</v>
      </c>
      <c r="N15" s="10">
        <f t="shared" ref="N15:N31" si="1">M15*0.3</f>
        <v>0</v>
      </c>
      <c r="O15" s="10" t="e">
        <f t="shared" ref="O15:O31" si="2">IF(AND((L15+N15)&gt;=6.5,(L15+N15)&lt;=6.99),ROUNDUP((L15+N15),0),(L15+N15))</f>
        <v>#DIV/0!</v>
      </c>
      <c r="P15" s="11"/>
      <c r="Q15" s="12" t="e">
        <f t="shared" ref="Q15:Q34" si="3">_xlfn.IFS(O15&gt;=7,O15,O15&lt;7,(O15+P15)/2,J15:O15,"SN - R")</f>
        <v>#DIV/0!</v>
      </c>
      <c r="R15" s="64"/>
      <c r="S15" s="65"/>
    </row>
    <row r="16" spans="1:20" ht="20.100000000000001" customHeight="1" x14ac:dyDescent="0.3">
      <c r="A16" s="62">
        <v>3</v>
      </c>
      <c r="B16" s="63"/>
      <c r="C16" s="56" t="str">
        <f>Asistencias!B12</f>
        <v xml:space="preserve">Caluguillin Pastaz Nayeli Carolina </v>
      </c>
      <c r="D16" s="57"/>
      <c r="E16" s="57"/>
      <c r="F16" s="57"/>
      <c r="G16" s="57"/>
      <c r="H16" s="57"/>
      <c r="I16" s="58"/>
      <c r="J16" s="41" t="e">
        <f>'Notas Detalladas'!M12</f>
        <v>#DIV/0!</v>
      </c>
      <c r="K16" s="41" t="e">
        <f>'Notas Detalladas'!X12</f>
        <v>#DIV/0!</v>
      </c>
      <c r="L16" s="10" t="e">
        <f t="shared" si="0"/>
        <v>#DIV/0!</v>
      </c>
      <c r="M16" s="9">
        <v>0</v>
      </c>
      <c r="N16" s="10">
        <f t="shared" si="1"/>
        <v>0</v>
      </c>
      <c r="O16" s="10" t="e">
        <f t="shared" si="2"/>
        <v>#DIV/0!</v>
      </c>
      <c r="P16" s="11"/>
      <c r="Q16" s="12" t="e">
        <f t="shared" si="3"/>
        <v>#DIV/0!</v>
      </c>
      <c r="R16" s="64"/>
      <c r="S16" s="65"/>
    </row>
    <row r="17" spans="1:19" ht="20.100000000000001" customHeight="1" x14ac:dyDescent="0.3">
      <c r="A17" s="62">
        <v>4</v>
      </c>
      <c r="B17" s="63"/>
      <c r="C17" s="56" t="str">
        <f>Asistencias!B13</f>
        <v>Cedeño Pincay Ariana Lisbeth</v>
      </c>
      <c r="D17" s="57"/>
      <c r="E17" s="57"/>
      <c r="F17" s="57"/>
      <c r="G17" s="57"/>
      <c r="H17" s="57"/>
      <c r="I17" s="58"/>
      <c r="J17" s="41" t="e">
        <f>'Notas Detalladas'!M13</f>
        <v>#DIV/0!</v>
      </c>
      <c r="K17" s="41" t="e">
        <f>'Notas Detalladas'!X13</f>
        <v>#DIV/0!</v>
      </c>
      <c r="L17" s="10" t="e">
        <f t="shared" si="0"/>
        <v>#DIV/0!</v>
      </c>
      <c r="M17" s="9">
        <v>0</v>
      </c>
      <c r="N17" s="10">
        <f t="shared" si="1"/>
        <v>0</v>
      </c>
      <c r="O17" s="10" t="e">
        <f t="shared" si="2"/>
        <v>#DIV/0!</v>
      </c>
      <c r="P17" s="11"/>
      <c r="Q17" s="12" t="e">
        <f t="shared" si="3"/>
        <v>#DIV/0!</v>
      </c>
      <c r="R17" s="64"/>
      <c r="S17" s="65"/>
    </row>
    <row r="18" spans="1:19" ht="20.100000000000001" customHeight="1" x14ac:dyDescent="0.3">
      <c r="A18" s="62">
        <v>5</v>
      </c>
      <c r="B18" s="63"/>
      <c r="C18" s="56" t="str">
        <f>Asistencias!B14</f>
        <v xml:space="preserve">Chica Armijos Karen Daniela </v>
      </c>
      <c r="D18" s="57"/>
      <c r="E18" s="57"/>
      <c r="F18" s="57"/>
      <c r="G18" s="57"/>
      <c r="H18" s="57"/>
      <c r="I18" s="58"/>
      <c r="J18" s="41" t="e">
        <f>'Notas Detalladas'!M14</f>
        <v>#DIV/0!</v>
      </c>
      <c r="K18" s="41" t="e">
        <f>'Notas Detalladas'!X14</f>
        <v>#DIV/0!</v>
      </c>
      <c r="L18" s="10" t="e">
        <f t="shared" si="0"/>
        <v>#DIV/0!</v>
      </c>
      <c r="M18" s="9">
        <v>0</v>
      </c>
      <c r="N18" s="10">
        <f t="shared" si="1"/>
        <v>0</v>
      </c>
      <c r="O18" s="10" t="e">
        <f t="shared" si="2"/>
        <v>#DIV/0!</v>
      </c>
      <c r="P18" s="11"/>
      <c r="Q18" s="12" t="e">
        <f t="shared" si="3"/>
        <v>#DIV/0!</v>
      </c>
      <c r="R18" s="64"/>
      <c r="S18" s="65"/>
    </row>
    <row r="19" spans="1:19" ht="20.100000000000001" customHeight="1" x14ac:dyDescent="0.3">
      <c r="A19" s="62">
        <v>6</v>
      </c>
      <c r="B19" s="63"/>
      <c r="C19" s="56" t="str">
        <f>Asistencias!B15</f>
        <v xml:space="preserve">Estupiñan Leon Tanya Nicole </v>
      </c>
      <c r="D19" s="57"/>
      <c r="E19" s="57"/>
      <c r="F19" s="57"/>
      <c r="G19" s="57"/>
      <c r="H19" s="57"/>
      <c r="I19" s="58"/>
      <c r="J19" s="41" t="e">
        <f>'Notas Detalladas'!M15</f>
        <v>#DIV/0!</v>
      </c>
      <c r="K19" s="41" t="e">
        <f>'Notas Detalladas'!X15</f>
        <v>#DIV/0!</v>
      </c>
      <c r="L19" s="10" t="e">
        <f t="shared" si="0"/>
        <v>#DIV/0!</v>
      </c>
      <c r="M19" s="9">
        <v>0</v>
      </c>
      <c r="N19" s="10">
        <f t="shared" si="1"/>
        <v>0</v>
      </c>
      <c r="O19" s="10" t="e">
        <f t="shared" si="2"/>
        <v>#DIV/0!</v>
      </c>
      <c r="P19" s="11"/>
      <c r="Q19" s="12" t="e">
        <f t="shared" si="3"/>
        <v>#DIV/0!</v>
      </c>
      <c r="R19" s="64"/>
      <c r="S19" s="65"/>
    </row>
    <row r="20" spans="1:19" ht="20.100000000000001" customHeight="1" x14ac:dyDescent="0.3">
      <c r="A20" s="62">
        <v>7</v>
      </c>
      <c r="B20" s="63"/>
      <c r="C20" s="56" t="str">
        <f>Asistencias!B16</f>
        <v xml:space="preserve">Franco Basurto Katerine Andrea </v>
      </c>
      <c r="D20" s="57"/>
      <c r="E20" s="57"/>
      <c r="F20" s="57"/>
      <c r="G20" s="57"/>
      <c r="H20" s="57"/>
      <c r="I20" s="58"/>
      <c r="J20" s="41" t="e">
        <f>'Notas Detalladas'!M16</f>
        <v>#DIV/0!</v>
      </c>
      <c r="K20" s="41" t="e">
        <f>'Notas Detalladas'!X16</f>
        <v>#DIV/0!</v>
      </c>
      <c r="L20" s="10" t="e">
        <f t="shared" si="0"/>
        <v>#DIV/0!</v>
      </c>
      <c r="M20" s="9">
        <v>0</v>
      </c>
      <c r="N20" s="10">
        <f t="shared" si="1"/>
        <v>0</v>
      </c>
      <c r="O20" s="10" t="e">
        <f t="shared" si="2"/>
        <v>#DIV/0!</v>
      </c>
      <c r="P20" s="11"/>
      <c r="Q20" s="12" t="e">
        <f t="shared" si="3"/>
        <v>#DIV/0!</v>
      </c>
      <c r="R20" s="64"/>
      <c r="S20" s="65"/>
    </row>
    <row r="21" spans="1:19" ht="20.100000000000001" customHeight="1" x14ac:dyDescent="0.3">
      <c r="A21" s="62">
        <v>8</v>
      </c>
      <c r="B21" s="63"/>
      <c r="C21" s="56" t="str">
        <f>Asistencias!B17</f>
        <v>Gallardo Rosales Vanessa Natalia</v>
      </c>
      <c r="D21" s="57"/>
      <c r="E21" s="57"/>
      <c r="F21" s="57"/>
      <c r="G21" s="57"/>
      <c r="H21" s="57"/>
      <c r="I21" s="58"/>
      <c r="J21" s="41" t="e">
        <f>'Notas Detalladas'!M17</f>
        <v>#DIV/0!</v>
      </c>
      <c r="K21" s="41" t="e">
        <f>'Notas Detalladas'!X17</f>
        <v>#DIV/0!</v>
      </c>
      <c r="L21" s="10" t="e">
        <f t="shared" si="0"/>
        <v>#DIV/0!</v>
      </c>
      <c r="M21" s="9">
        <v>0</v>
      </c>
      <c r="N21" s="10">
        <f t="shared" si="1"/>
        <v>0</v>
      </c>
      <c r="O21" s="10" t="e">
        <f t="shared" si="2"/>
        <v>#DIV/0!</v>
      </c>
      <c r="P21" s="8"/>
      <c r="Q21" s="12" t="e">
        <f t="shared" si="3"/>
        <v>#DIV/0!</v>
      </c>
      <c r="R21" s="70"/>
      <c r="S21" s="71"/>
    </row>
    <row r="22" spans="1:19" ht="20.100000000000001" customHeight="1" x14ac:dyDescent="0.3">
      <c r="A22" s="62">
        <v>9</v>
      </c>
      <c r="B22" s="63"/>
      <c r="C22" s="56" t="str">
        <f>Asistencias!B18</f>
        <v>Herrera Cueva Nahomi Valeska</v>
      </c>
      <c r="D22" s="57"/>
      <c r="E22" s="57"/>
      <c r="F22" s="57"/>
      <c r="G22" s="57"/>
      <c r="H22" s="57"/>
      <c r="I22" s="58"/>
      <c r="J22" s="41" t="e">
        <f>'Notas Detalladas'!M18</f>
        <v>#DIV/0!</v>
      </c>
      <c r="K22" s="41" t="e">
        <f>'Notas Detalladas'!X18</f>
        <v>#DIV/0!</v>
      </c>
      <c r="L22" s="10" t="e">
        <f t="shared" si="0"/>
        <v>#DIV/0!</v>
      </c>
      <c r="M22" s="9">
        <v>0</v>
      </c>
      <c r="N22" s="10">
        <f t="shared" si="1"/>
        <v>0</v>
      </c>
      <c r="O22" s="10" t="e">
        <f t="shared" si="2"/>
        <v>#DIV/0!</v>
      </c>
      <c r="P22" s="11"/>
      <c r="Q22" s="12" t="e">
        <f t="shared" si="3"/>
        <v>#DIV/0!</v>
      </c>
      <c r="R22" s="64"/>
      <c r="S22" s="65"/>
    </row>
    <row r="23" spans="1:19" ht="20.100000000000001" customHeight="1" x14ac:dyDescent="0.3">
      <c r="A23" s="62">
        <v>10</v>
      </c>
      <c r="B23" s="63"/>
      <c r="C23" s="56" t="str">
        <f>Asistencias!B19</f>
        <v>Lagla Chicaiza Rosa Elizabeth</v>
      </c>
      <c r="D23" s="57"/>
      <c r="E23" s="57"/>
      <c r="F23" s="57"/>
      <c r="G23" s="57"/>
      <c r="H23" s="57"/>
      <c r="I23" s="58"/>
      <c r="J23" s="41" t="e">
        <f>'Notas Detalladas'!M19</f>
        <v>#DIV/0!</v>
      </c>
      <c r="K23" s="41" t="e">
        <f>'Notas Detalladas'!X19</f>
        <v>#DIV/0!</v>
      </c>
      <c r="L23" s="10" t="e">
        <f t="shared" si="0"/>
        <v>#DIV/0!</v>
      </c>
      <c r="M23" s="9">
        <v>0</v>
      </c>
      <c r="N23" s="10">
        <f t="shared" si="1"/>
        <v>0</v>
      </c>
      <c r="O23" s="10" t="e">
        <f t="shared" si="2"/>
        <v>#DIV/0!</v>
      </c>
      <c r="P23" s="8"/>
      <c r="Q23" s="12" t="e">
        <f t="shared" si="3"/>
        <v>#DIV/0!</v>
      </c>
      <c r="R23" s="70"/>
      <c r="S23" s="71"/>
    </row>
    <row r="24" spans="1:19" ht="20.100000000000001" customHeight="1" x14ac:dyDescent="0.3">
      <c r="A24" s="62">
        <v>11</v>
      </c>
      <c r="B24" s="63"/>
      <c r="C24" s="56" t="str">
        <f>Asistencias!B20</f>
        <v>Larrea Rodriguez Carmen Cristina</v>
      </c>
      <c r="D24" s="57"/>
      <c r="E24" s="57"/>
      <c r="F24" s="57"/>
      <c r="G24" s="57"/>
      <c r="H24" s="57"/>
      <c r="I24" s="58"/>
      <c r="J24" s="41" t="e">
        <f>'Notas Detalladas'!M20</f>
        <v>#DIV/0!</v>
      </c>
      <c r="K24" s="41" t="e">
        <f>'Notas Detalladas'!X20</f>
        <v>#DIV/0!</v>
      </c>
      <c r="L24" s="10" t="e">
        <f t="shared" si="0"/>
        <v>#DIV/0!</v>
      </c>
      <c r="M24" s="9">
        <v>0</v>
      </c>
      <c r="N24" s="10">
        <f t="shared" si="1"/>
        <v>0</v>
      </c>
      <c r="O24" s="10" t="e">
        <f t="shared" si="2"/>
        <v>#DIV/0!</v>
      </c>
      <c r="P24" s="11"/>
      <c r="Q24" s="12" t="e">
        <f t="shared" si="3"/>
        <v>#DIV/0!</v>
      </c>
      <c r="R24" s="64"/>
      <c r="S24" s="65"/>
    </row>
    <row r="25" spans="1:19" ht="20.100000000000001" customHeight="1" x14ac:dyDescent="0.3">
      <c r="A25" s="62">
        <v>12</v>
      </c>
      <c r="B25" s="63"/>
      <c r="C25" s="56" t="str">
        <f>Asistencias!B21</f>
        <v xml:space="preserve">Morales Robalino Katherine Anahí </v>
      </c>
      <c r="D25" s="57"/>
      <c r="E25" s="57"/>
      <c r="F25" s="57"/>
      <c r="G25" s="57"/>
      <c r="H25" s="57"/>
      <c r="I25" s="58"/>
      <c r="J25" s="41" t="e">
        <f>'Notas Detalladas'!M21</f>
        <v>#DIV/0!</v>
      </c>
      <c r="K25" s="41" t="e">
        <f>'Notas Detalladas'!X21</f>
        <v>#DIV/0!</v>
      </c>
      <c r="L25" s="10" t="e">
        <f t="shared" si="0"/>
        <v>#DIV/0!</v>
      </c>
      <c r="M25" s="9">
        <v>0</v>
      </c>
      <c r="N25" s="10">
        <f t="shared" si="1"/>
        <v>0</v>
      </c>
      <c r="O25" s="10" t="e">
        <f t="shared" si="2"/>
        <v>#DIV/0!</v>
      </c>
      <c r="P25" s="11"/>
      <c r="Q25" s="12" t="e">
        <f t="shared" si="3"/>
        <v>#DIV/0!</v>
      </c>
      <c r="R25" s="64"/>
      <c r="S25" s="65"/>
    </row>
    <row r="26" spans="1:19" ht="20.100000000000001" customHeight="1" x14ac:dyDescent="0.3">
      <c r="A26" s="62">
        <v>13</v>
      </c>
      <c r="B26" s="63"/>
      <c r="C26" s="56" t="str">
        <f>Asistencias!B22</f>
        <v>Narvaez Gonzalez Mishell Clarissa</v>
      </c>
      <c r="D26" s="57"/>
      <c r="E26" s="57"/>
      <c r="F26" s="57"/>
      <c r="G26" s="57"/>
      <c r="H26" s="57"/>
      <c r="I26" s="58"/>
      <c r="J26" s="41" t="e">
        <f>'Notas Detalladas'!M22</f>
        <v>#DIV/0!</v>
      </c>
      <c r="K26" s="41" t="e">
        <f>'Notas Detalladas'!X22</f>
        <v>#DIV/0!</v>
      </c>
      <c r="L26" s="10" t="e">
        <f t="shared" si="0"/>
        <v>#DIV/0!</v>
      </c>
      <c r="M26" s="9">
        <v>0</v>
      </c>
      <c r="N26" s="10">
        <f t="shared" si="1"/>
        <v>0</v>
      </c>
      <c r="O26" s="10" t="e">
        <f t="shared" si="2"/>
        <v>#DIV/0!</v>
      </c>
      <c r="P26" s="11"/>
      <c r="Q26" s="12" t="e">
        <f t="shared" si="3"/>
        <v>#DIV/0!</v>
      </c>
      <c r="R26" s="64"/>
      <c r="S26" s="65"/>
    </row>
    <row r="27" spans="1:19" ht="20.100000000000001" customHeight="1" x14ac:dyDescent="0.3">
      <c r="A27" s="62">
        <v>14</v>
      </c>
      <c r="B27" s="63"/>
      <c r="C27" s="56" t="str">
        <f>Asistencias!B23</f>
        <v>Piguave Cordova Carmen Rosario</v>
      </c>
      <c r="D27" s="57"/>
      <c r="E27" s="57"/>
      <c r="F27" s="57"/>
      <c r="G27" s="57"/>
      <c r="H27" s="57"/>
      <c r="I27" s="58"/>
      <c r="J27" s="41" t="e">
        <f>'Notas Detalladas'!M23</f>
        <v>#DIV/0!</v>
      </c>
      <c r="K27" s="41" t="e">
        <f>'Notas Detalladas'!X23</f>
        <v>#DIV/0!</v>
      </c>
      <c r="L27" s="10" t="e">
        <f t="shared" si="0"/>
        <v>#DIV/0!</v>
      </c>
      <c r="M27" s="9">
        <v>0</v>
      </c>
      <c r="N27" s="10">
        <f t="shared" si="1"/>
        <v>0</v>
      </c>
      <c r="O27" s="10" t="e">
        <f t="shared" si="2"/>
        <v>#DIV/0!</v>
      </c>
      <c r="P27" s="11"/>
      <c r="Q27" s="12" t="e">
        <f t="shared" si="3"/>
        <v>#DIV/0!</v>
      </c>
      <c r="R27" s="64"/>
      <c r="S27" s="65"/>
    </row>
    <row r="28" spans="1:19" ht="20.100000000000001" customHeight="1" x14ac:dyDescent="0.3">
      <c r="A28" s="62">
        <v>15</v>
      </c>
      <c r="B28" s="63"/>
      <c r="C28" s="56" t="str">
        <f>Asistencias!B24</f>
        <v xml:space="preserve">Ramos Cáceres Gabriela Andrea </v>
      </c>
      <c r="D28" s="57"/>
      <c r="E28" s="57"/>
      <c r="F28" s="57"/>
      <c r="G28" s="57"/>
      <c r="H28" s="57"/>
      <c r="I28" s="58"/>
      <c r="J28" s="41" t="e">
        <f>'Notas Detalladas'!M24</f>
        <v>#DIV/0!</v>
      </c>
      <c r="K28" s="41" t="e">
        <f>'Notas Detalladas'!X24</f>
        <v>#DIV/0!</v>
      </c>
      <c r="L28" s="10" t="e">
        <f t="shared" si="0"/>
        <v>#DIV/0!</v>
      </c>
      <c r="M28" s="9">
        <v>0</v>
      </c>
      <c r="N28" s="10">
        <f t="shared" si="1"/>
        <v>0</v>
      </c>
      <c r="O28" s="10" t="e">
        <f t="shared" si="2"/>
        <v>#DIV/0!</v>
      </c>
      <c r="P28" s="11"/>
      <c r="Q28" s="12" t="e">
        <f t="shared" si="3"/>
        <v>#DIV/0!</v>
      </c>
      <c r="R28" s="64"/>
      <c r="S28" s="65"/>
    </row>
    <row r="29" spans="1:19" ht="20.100000000000001" customHeight="1" x14ac:dyDescent="0.3">
      <c r="A29" s="62">
        <v>16</v>
      </c>
      <c r="B29" s="63"/>
      <c r="C29" s="56" t="str">
        <f>Asistencias!B25</f>
        <v>Rodriguez Vivanco Alaia Belen</v>
      </c>
      <c r="D29" s="57"/>
      <c r="E29" s="57"/>
      <c r="F29" s="57"/>
      <c r="G29" s="57"/>
      <c r="H29" s="57"/>
      <c r="I29" s="58"/>
      <c r="J29" s="41" t="e">
        <f>'Notas Detalladas'!M25</f>
        <v>#DIV/0!</v>
      </c>
      <c r="K29" s="41" t="e">
        <f>'Notas Detalladas'!X25</f>
        <v>#DIV/0!</v>
      </c>
      <c r="L29" s="10" t="e">
        <f t="shared" si="0"/>
        <v>#DIV/0!</v>
      </c>
      <c r="M29" s="9">
        <v>0</v>
      </c>
      <c r="N29" s="10">
        <f t="shared" si="1"/>
        <v>0</v>
      </c>
      <c r="O29" s="10" t="e">
        <f t="shared" si="2"/>
        <v>#DIV/0!</v>
      </c>
      <c r="P29" s="11"/>
      <c r="Q29" s="12" t="e">
        <f t="shared" si="3"/>
        <v>#DIV/0!</v>
      </c>
      <c r="R29" s="64"/>
      <c r="S29" s="65"/>
    </row>
    <row r="30" spans="1:19" ht="20.100000000000001" customHeight="1" x14ac:dyDescent="0.3">
      <c r="A30" s="62">
        <v>17</v>
      </c>
      <c r="B30" s="63"/>
      <c r="C30" s="56" t="str">
        <f>Asistencias!B26</f>
        <v>Romero Tello Gissela Marisol</v>
      </c>
      <c r="D30" s="57"/>
      <c r="E30" s="57"/>
      <c r="F30" s="57"/>
      <c r="G30" s="57"/>
      <c r="H30" s="57"/>
      <c r="I30" s="58"/>
      <c r="J30" s="41" t="e">
        <f>'Notas Detalladas'!M26</f>
        <v>#DIV/0!</v>
      </c>
      <c r="K30" s="41" t="e">
        <f>'Notas Detalladas'!X26</f>
        <v>#DIV/0!</v>
      </c>
      <c r="L30" s="10" t="e">
        <f t="shared" si="0"/>
        <v>#DIV/0!</v>
      </c>
      <c r="M30" s="9">
        <v>0</v>
      </c>
      <c r="N30" s="10">
        <f t="shared" si="1"/>
        <v>0</v>
      </c>
      <c r="O30" s="10" t="e">
        <f t="shared" si="2"/>
        <v>#DIV/0!</v>
      </c>
      <c r="P30" s="11"/>
      <c r="Q30" s="12" t="e">
        <f t="shared" si="3"/>
        <v>#DIV/0!</v>
      </c>
      <c r="R30" s="64"/>
      <c r="S30" s="65"/>
    </row>
    <row r="31" spans="1:19" ht="20.100000000000001" customHeight="1" x14ac:dyDescent="0.3">
      <c r="A31" s="62">
        <v>18</v>
      </c>
      <c r="B31" s="63"/>
      <c r="C31" s="56" t="str">
        <f>Asistencias!B27</f>
        <v>Salazar Maza Estefania Carmita</v>
      </c>
      <c r="D31" s="57"/>
      <c r="E31" s="57"/>
      <c r="F31" s="57"/>
      <c r="G31" s="57"/>
      <c r="H31" s="57"/>
      <c r="I31" s="58"/>
      <c r="J31" s="41" t="e">
        <f>'Notas Detalladas'!M27</f>
        <v>#DIV/0!</v>
      </c>
      <c r="K31" s="41" t="e">
        <f>'Notas Detalladas'!X27</f>
        <v>#DIV/0!</v>
      </c>
      <c r="L31" s="10" t="e">
        <f t="shared" si="0"/>
        <v>#DIV/0!</v>
      </c>
      <c r="M31" s="9">
        <v>0</v>
      </c>
      <c r="N31" s="10">
        <f t="shared" si="1"/>
        <v>0</v>
      </c>
      <c r="O31" s="10" t="e">
        <f t="shared" si="2"/>
        <v>#DIV/0!</v>
      </c>
      <c r="P31" s="11"/>
      <c r="Q31" s="12" t="e">
        <f t="shared" si="3"/>
        <v>#DIV/0!</v>
      </c>
      <c r="R31" s="64"/>
      <c r="S31" s="65"/>
    </row>
    <row r="32" spans="1:19" ht="20.100000000000001" customHeight="1" x14ac:dyDescent="0.3">
      <c r="A32" s="62">
        <v>19</v>
      </c>
      <c r="B32" s="63"/>
      <c r="C32" s="56" t="str">
        <f>Asistencias!B28</f>
        <v xml:space="preserve">Vaca Muñoz Wendy Michelle </v>
      </c>
      <c r="D32" s="57"/>
      <c r="E32" s="57"/>
      <c r="F32" s="57"/>
      <c r="G32" s="57"/>
      <c r="H32" s="57"/>
      <c r="I32" s="58"/>
      <c r="J32" s="41" t="e">
        <f>'Notas Detalladas'!M28</f>
        <v>#DIV/0!</v>
      </c>
      <c r="K32" s="41" t="e">
        <f>'Notas Detalladas'!X28</f>
        <v>#DIV/0!</v>
      </c>
      <c r="L32" s="10" t="e">
        <f t="shared" ref="L32:L34" si="4">((J32*0.35)+(K32*0.35))</f>
        <v>#DIV/0!</v>
      </c>
      <c r="M32" s="9">
        <v>0</v>
      </c>
      <c r="N32" s="10">
        <f t="shared" ref="N32:N34" si="5">M32*0.3</f>
        <v>0</v>
      </c>
      <c r="O32" s="10" t="e">
        <f t="shared" ref="O32:O34" si="6">IF(AND((L32+N32)&gt;=6.5,(L32+N32)&lt;=6.99),ROUNDUP((L32+N32),0),(L32+N32))</f>
        <v>#DIV/0!</v>
      </c>
      <c r="P32" s="11"/>
      <c r="Q32" s="12" t="e">
        <f t="shared" si="3"/>
        <v>#DIV/0!</v>
      </c>
      <c r="R32" s="64"/>
      <c r="S32" s="65"/>
    </row>
    <row r="33" spans="1:19" ht="20.100000000000001" customHeight="1" x14ac:dyDescent="0.3">
      <c r="A33" s="62">
        <v>20</v>
      </c>
      <c r="B33" s="63"/>
      <c r="C33" s="56" t="str">
        <f>Asistencias!B29</f>
        <v>Vaca Pincay Stephanie Julieth</v>
      </c>
      <c r="D33" s="57"/>
      <c r="E33" s="57"/>
      <c r="F33" s="57"/>
      <c r="G33" s="57"/>
      <c r="H33" s="57"/>
      <c r="I33" s="58"/>
      <c r="J33" s="41" t="e">
        <f>'Notas Detalladas'!M29</f>
        <v>#DIV/0!</v>
      </c>
      <c r="K33" s="41" t="e">
        <f>'Notas Detalladas'!X29</f>
        <v>#DIV/0!</v>
      </c>
      <c r="L33" s="10" t="e">
        <f t="shared" si="4"/>
        <v>#DIV/0!</v>
      </c>
      <c r="M33" s="9">
        <v>0</v>
      </c>
      <c r="N33" s="10">
        <f t="shared" si="5"/>
        <v>0</v>
      </c>
      <c r="O33" s="10" t="e">
        <f t="shared" si="6"/>
        <v>#DIV/0!</v>
      </c>
      <c r="P33" s="11"/>
      <c r="Q33" s="12" t="e">
        <f t="shared" si="3"/>
        <v>#DIV/0!</v>
      </c>
      <c r="R33" s="64"/>
      <c r="S33" s="65"/>
    </row>
    <row r="34" spans="1:19" ht="20.100000000000001" customHeight="1" x14ac:dyDescent="0.3">
      <c r="A34" s="62">
        <v>21</v>
      </c>
      <c r="B34" s="63"/>
      <c r="C34" s="56" t="str">
        <f>Asistencias!B30</f>
        <v>Viscarra Rodriguez Karen Mishell</v>
      </c>
      <c r="D34" s="57"/>
      <c r="E34" s="57"/>
      <c r="F34" s="57"/>
      <c r="G34" s="57"/>
      <c r="H34" s="57"/>
      <c r="I34" s="58"/>
      <c r="J34" s="41" t="e">
        <f>'Notas Detalladas'!M30</f>
        <v>#DIV/0!</v>
      </c>
      <c r="K34" s="41" t="e">
        <f>'Notas Detalladas'!X30</f>
        <v>#DIV/0!</v>
      </c>
      <c r="L34" s="10" t="e">
        <f t="shared" si="4"/>
        <v>#DIV/0!</v>
      </c>
      <c r="M34" s="9">
        <v>0</v>
      </c>
      <c r="N34" s="10">
        <f t="shared" si="5"/>
        <v>0</v>
      </c>
      <c r="O34" s="10" t="e">
        <f t="shared" si="6"/>
        <v>#DIV/0!</v>
      </c>
      <c r="P34" s="11"/>
      <c r="Q34" s="12" t="e">
        <f t="shared" si="3"/>
        <v>#DIV/0!</v>
      </c>
      <c r="R34" s="64"/>
      <c r="S34" s="65"/>
    </row>
    <row r="35" spans="1:19" ht="20.100000000000001" customHeight="1" x14ac:dyDescent="0.3">
      <c r="A35" s="62">
        <v>22</v>
      </c>
      <c r="B35" s="63"/>
      <c r="C35" s="56" t="str">
        <f>Asistencias!B31</f>
        <v>Montes Giler Maria Katherine</v>
      </c>
      <c r="D35" s="57"/>
      <c r="E35" s="57"/>
      <c r="F35" s="57"/>
      <c r="G35" s="57"/>
      <c r="H35" s="57"/>
      <c r="I35" s="58"/>
      <c r="J35" s="41" t="e">
        <f>'Notas Detalladas'!M31</f>
        <v>#DIV/0!</v>
      </c>
      <c r="K35" s="41" t="e">
        <f>'Notas Detalladas'!X31</f>
        <v>#DIV/0!</v>
      </c>
      <c r="L35" s="10" t="e">
        <f t="shared" ref="L35:L36" si="7">((J35*0.35)+(K35*0.35))</f>
        <v>#DIV/0!</v>
      </c>
      <c r="M35" s="9">
        <v>1</v>
      </c>
      <c r="N35" s="10">
        <f t="shared" ref="N35:N36" si="8">M35*0.3</f>
        <v>0.3</v>
      </c>
      <c r="O35" s="10" t="e">
        <f t="shared" ref="O35:O36" si="9">IF(AND((L35+N35)&gt;=6.5,(L35+N35)&lt;=6.99),ROUNDUP((L35+N35),0),(L35+N35))</f>
        <v>#DIV/0!</v>
      </c>
      <c r="P35" s="11"/>
      <c r="Q35" s="12" t="e">
        <f t="shared" ref="Q35:Q36" si="10">_xlfn.IFS(O35&gt;=7,O35,O35&lt;7,(O35+P35)/2,J35:O35,"SN - R")</f>
        <v>#DIV/0!</v>
      </c>
      <c r="R35" s="64"/>
      <c r="S35" s="65"/>
    </row>
    <row r="36" spans="1:19" ht="20.100000000000001" customHeight="1" x14ac:dyDescent="0.3">
      <c r="A36" s="62">
        <v>23</v>
      </c>
      <c r="B36" s="63"/>
      <c r="C36" s="56" t="str">
        <f>Asistencias!B32</f>
        <v>Romero Torres Ana Gabriela</v>
      </c>
      <c r="D36" s="57"/>
      <c r="E36" s="57"/>
      <c r="F36" s="57"/>
      <c r="G36" s="57"/>
      <c r="H36" s="57"/>
      <c r="I36" s="58"/>
      <c r="J36" s="41" t="e">
        <f>'Notas Detalladas'!M32</f>
        <v>#DIV/0!</v>
      </c>
      <c r="K36" s="41" t="e">
        <f>'Notas Detalladas'!X32</f>
        <v>#DIV/0!</v>
      </c>
      <c r="L36" s="10" t="e">
        <f t="shared" si="7"/>
        <v>#DIV/0!</v>
      </c>
      <c r="M36" s="9">
        <v>2</v>
      </c>
      <c r="N36" s="10">
        <f t="shared" si="8"/>
        <v>0.6</v>
      </c>
      <c r="O36" s="10" t="e">
        <f t="shared" si="9"/>
        <v>#DIV/0!</v>
      </c>
      <c r="P36" s="11"/>
      <c r="Q36" s="12" t="e">
        <f t="shared" si="10"/>
        <v>#DIV/0!</v>
      </c>
      <c r="R36" s="64"/>
      <c r="S36" s="65"/>
    </row>
    <row r="37" spans="1:19" ht="20.100000000000001" customHeight="1" x14ac:dyDescent="0.3">
      <c r="A37" s="66"/>
      <c r="B37" s="67"/>
      <c r="C37" s="59"/>
      <c r="D37" s="60"/>
      <c r="E37" s="60"/>
      <c r="F37" s="60"/>
      <c r="G37" s="60"/>
      <c r="H37" s="60"/>
      <c r="I37" s="61"/>
      <c r="J37" s="50"/>
      <c r="K37" s="50"/>
      <c r="L37" s="51"/>
      <c r="M37" s="50"/>
      <c r="N37" s="51"/>
      <c r="O37" s="51"/>
      <c r="P37" s="52"/>
      <c r="Q37" s="53"/>
      <c r="R37" s="68"/>
      <c r="S37" s="69"/>
    </row>
    <row r="38" spans="1:19" ht="20.100000000000001" customHeight="1" x14ac:dyDescent="0.3">
      <c r="A38" s="66"/>
      <c r="B38" s="67"/>
      <c r="C38" s="59"/>
      <c r="D38" s="60"/>
      <c r="E38" s="60"/>
      <c r="F38" s="60"/>
      <c r="G38" s="60"/>
      <c r="H38" s="60"/>
      <c r="I38" s="61"/>
      <c r="J38" s="50"/>
      <c r="K38" s="50"/>
      <c r="L38" s="51"/>
      <c r="M38" s="50"/>
      <c r="N38" s="51"/>
      <c r="O38" s="51"/>
      <c r="P38" s="52"/>
      <c r="Q38" s="53"/>
      <c r="R38" s="68"/>
      <c r="S38" s="69"/>
    </row>
    <row r="39" spans="1:19" x14ac:dyDescent="0.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</row>
    <row r="40" spans="1:19" ht="37.5" customHeight="1" x14ac:dyDescent="0.3">
      <c r="A40" s="55" t="s">
        <v>53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</row>
  </sheetData>
  <mergeCells count="98">
    <mergeCell ref="O8:O13"/>
    <mergeCell ref="P8:P13"/>
    <mergeCell ref="Q8:Q13"/>
    <mergeCell ref="A14:B14"/>
    <mergeCell ref="C14:I14"/>
    <mergeCell ref="C8:I13"/>
    <mergeCell ref="J8:J13"/>
    <mergeCell ref="K8:K13"/>
    <mergeCell ref="L8:L13"/>
    <mergeCell ref="M8:M13"/>
    <mergeCell ref="N8:N13"/>
    <mergeCell ref="R14:S14"/>
    <mergeCell ref="A15:B15"/>
    <mergeCell ref="C15:I15"/>
    <mergeCell ref="R15:S15"/>
    <mergeCell ref="A1:S2"/>
    <mergeCell ref="A3:S3"/>
    <mergeCell ref="A4:S5"/>
    <mergeCell ref="A6:C6"/>
    <mergeCell ref="D6:J6"/>
    <mergeCell ref="L6:S6"/>
    <mergeCell ref="R8:S13"/>
    <mergeCell ref="A7:C7"/>
    <mergeCell ref="D7:K7"/>
    <mergeCell ref="L7:N7"/>
    <mergeCell ref="O7:S7"/>
    <mergeCell ref="A8:B13"/>
    <mergeCell ref="A18:B18"/>
    <mergeCell ref="C18:I18"/>
    <mergeCell ref="R18:S18"/>
    <mergeCell ref="A19:B19"/>
    <mergeCell ref="C19:I19"/>
    <mergeCell ref="R19:S19"/>
    <mergeCell ref="A16:B16"/>
    <mergeCell ref="C16:I16"/>
    <mergeCell ref="R16:S16"/>
    <mergeCell ref="A17:B17"/>
    <mergeCell ref="C17:I17"/>
    <mergeCell ref="R17:S17"/>
    <mergeCell ref="A22:B22"/>
    <mergeCell ref="C22:I22"/>
    <mergeCell ref="R22:S22"/>
    <mergeCell ref="A23:B23"/>
    <mergeCell ref="C23:I23"/>
    <mergeCell ref="R23:S23"/>
    <mergeCell ref="A20:B20"/>
    <mergeCell ref="C20:I20"/>
    <mergeCell ref="R20:S20"/>
    <mergeCell ref="A21:B21"/>
    <mergeCell ref="C21:I21"/>
    <mergeCell ref="R21:S21"/>
    <mergeCell ref="A26:B26"/>
    <mergeCell ref="C26:I26"/>
    <mergeCell ref="R26:S26"/>
    <mergeCell ref="A27:B27"/>
    <mergeCell ref="C27:I27"/>
    <mergeCell ref="R27:S27"/>
    <mergeCell ref="A24:B24"/>
    <mergeCell ref="C24:I24"/>
    <mergeCell ref="R24:S24"/>
    <mergeCell ref="A25:B25"/>
    <mergeCell ref="C25:I25"/>
    <mergeCell ref="R25:S25"/>
    <mergeCell ref="A30:B30"/>
    <mergeCell ref="C30:I30"/>
    <mergeCell ref="R30:S30"/>
    <mergeCell ref="A31:B31"/>
    <mergeCell ref="C31:I31"/>
    <mergeCell ref="R31:S31"/>
    <mergeCell ref="A28:B28"/>
    <mergeCell ref="C28:I28"/>
    <mergeCell ref="R28:S28"/>
    <mergeCell ref="A29:B29"/>
    <mergeCell ref="C29:I29"/>
    <mergeCell ref="R29:S29"/>
    <mergeCell ref="A32:B32"/>
    <mergeCell ref="C32:I32"/>
    <mergeCell ref="R32:S32"/>
    <mergeCell ref="A38:B38"/>
    <mergeCell ref="C38:I38"/>
    <mergeCell ref="R38:S38"/>
    <mergeCell ref="A33:B33"/>
    <mergeCell ref="A34:B34"/>
    <mergeCell ref="A35:B35"/>
    <mergeCell ref="A36:B36"/>
    <mergeCell ref="A37:B37"/>
    <mergeCell ref="R33:S33"/>
    <mergeCell ref="R34:S34"/>
    <mergeCell ref="R35:S35"/>
    <mergeCell ref="R36:S36"/>
    <mergeCell ref="R37:S37"/>
    <mergeCell ref="A39:S39"/>
    <mergeCell ref="A40:S40"/>
    <mergeCell ref="C33:I33"/>
    <mergeCell ref="C34:I34"/>
    <mergeCell ref="C35:I35"/>
    <mergeCell ref="C36:I36"/>
    <mergeCell ref="C37:I37"/>
  </mergeCells>
  <conditionalFormatting sqref="R14:S32 R38:S38 R33:R37">
    <cfRule type="cellIs" dxfId="0" priority="1" operator="equal">
      <formula>"SUPLETORIO"</formula>
    </cfRule>
  </conditionalFormatting>
  <pageMargins left="0.7" right="0.7" top="0.75" bottom="0.75" header="0.3" footer="0.3"/>
  <pageSetup paperSize="9" scale="85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Asistencias</vt:lpstr>
      <vt:lpstr>Notas Detalladas</vt:lpstr>
      <vt:lpstr>Notas Finales</vt:lpstr>
      <vt:lpstr>Asistencias!Área_de_impresión</vt:lpstr>
      <vt:lpstr>'Notas Detalladas'!Área_de_impresión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Instituto Internacional</dc:creator>
  <cp:lastModifiedBy>Instituto Internacional</cp:lastModifiedBy>
  <cp:lastPrinted>2025-06-16T16:09:28Z</cp:lastPrinted>
  <dcterms:created xsi:type="dcterms:W3CDTF">2023-07-20T17:00:56Z</dcterms:created>
  <dcterms:modified xsi:type="dcterms:W3CDTF">2026-03-18T16:03:38Z</dcterms:modified>
</cp:coreProperties>
</file>